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drawings/drawing2.xml" ContentType="application/vnd.openxmlformats-officedocument.drawing+xml"/>
  <Override PartName="/xl/activeX/activeX15.xml" ContentType="application/vnd.ms-office.activeX+xml"/>
  <Override PartName="/xl/activeX/activeX15.bin" ContentType="application/vnd.ms-office.activeX"/>
  <Override PartName="/xl/drawings/drawing3.xml" ContentType="application/vnd.openxmlformats-officedocument.drawing+xml"/>
  <Override PartName="/xl/activeX/activeX16.xml" ContentType="application/vnd.ms-office.activeX+xml"/>
  <Override PartName="/xl/activeX/activeX16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120" yWindow="120" windowWidth="11820" windowHeight="6435" tabRatio="731" activeTab="1"/>
  </bookViews>
  <sheets>
    <sheet name="Pocetni" sheetId="4" r:id="rId1"/>
    <sheet name="FP2022" sheetId="76" r:id="rId2"/>
    <sheet name="Obaveze2022" sheetId="78" r:id="rId3"/>
  </sheets>
  <definedNames>
    <definedName name="biop">Pocetni!$C$11</definedName>
    <definedName name="bip">Pocetni!$C$13</definedName>
    <definedName name="BrojPodracuna">Pocetni!$C$14</definedName>
    <definedName name="Datum">Pocetni!$C$7</definedName>
    <definedName name="Fil">Pocetni!#REF!</definedName>
    <definedName name="Filijala" localSheetId="2">Pocetni!$A$29</definedName>
    <definedName name="Filijala">Pocetni!$A$29</definedName>
    <definedName name="FPlan17">'FP2022'!#REF!</definedName>
    <definedName name="MaticniBroj">Pocetni!$C$12</definedName>
    <definedName name="NazivKorisnika">Pocetni!$C$10</definedName>
    <definedName name="PIB">Pocetni!#REF!</definedName>
    <definedName name="_xlnm.Print_Area" localSheetId="1">'FP2022'!$A$1:$J$542</definedName>
    <definedName name="_xlnm.Print_Area" localSheetId="2">Obaveze2022!$A$1:$I$34</definedName>
    <definedName name="Sediste">Pocetni!#REF!</definedName>
    <definedName name="SifraFilijale">Pocetni!$B$29</definedName>
    <definedName name="SifraZU">Pocetni!$E$29</definedName>
    <definedName name="ZU" localSheetId="2">Pocetni!$D$29</definedName>
    <definedName name="ZU">Pocetni!$D$29</definedName>
    <definedName name="ZUS">Pocetni!#REF!</definedName>
    <definedName name="ZUuSast">Pocetni!#REF!</definedName>
  </definedNames>
  <calcPr calcId="144525"/>
</workbook>
</file>

<file path=xl/calcChain.xml><?xml version="1.0" encoding="utf-8"?>
<calcChain xmlns="http://schemas.openxmlformats.org/spreadsheetml/2006/main">
  <c r="I29" i="78" l="1"/>
  <c r="H29" i="78"/>
  <c r="I28" i="78"/>
  <c r="H28" i="78"/>
  <c r="I27" i="78"/>
  <c r="H27" i="78"/>
  <c r="I16" i="78"/>
  <c r="H16" i="78"/>
  <c r="A8" i="78"/>
  <c r="A7" i="78"/>
  <c r="E174" i="76"/>
  <c r="F211" i="76"/>
  <c r="E211" i="76"/>
  <c r="D6" i="76"/>
  <c r="A6" i="76"/>
  <c r="B6" i="76"/>
  <c r="C6" i="76"/>
  <c r="B29" i="4"/>
  <c r="E29" i="4"/>
  <c r="E178" i="76"/>
  <c r="E177" i="76"/>
  <c r="E176" i="76"/>
  <c r="K178" i="76"/>
  <c r="K177" i="76"/>
  <c r="K176" i="76"/>
  <c r="J178" i="76"/>
  <c r="I178" i="76"/>
  <c r="I177" i="76"/>
  <c r="H178" i="76"/>
  <c r="G178" i="76"/>
  <c r="F178" i="76"/>
  <c r="F177" i="76"/>
  <c r="J188" i="76"/>
  <c r="J177" i="76"/>
  <c r="J176" i="76"/>
  <c r="I188" i="76"/>
  <c r="H188" i="76"/>
  <c r="H177" i="76"/>
  <c r="G188" i="76"/>
  <c r="D188" i="76"/>
  <c r="F188" i="76"/>
  <c r="E188" i="76"/>
  <c r="E25" i="76"/>
  <c r="F25" i="76"/>
  <c r="G25" i="76"/>
  <c r="H25" i="76"/>
  <c r="I25" i="76"/>
  <c r="I24" i="76"/>
  <c r="J25" i="76"/>
  <c r="D26" i="76"/>
  <c r="D31" i="76"/>
  <c r="D32" i="76"/>
  <c r="E33" i="76"/>
  <c r="E24" i="76"/>
  <c r="F33" i="76"/>
  <c r="G33" i="76"/>
  <c r="H33" i="76"/>
  <c r="H24" i="76"/>
  <c r="I33" i="76"/>
  <c r="J33" i="76"/>
  <c r="D34" i="76"/>
  <c r="E35" i="76"/>
  <c r="D35" i="76"/>
  <c r="F35" i="76"/>
  <c r="G35" i="76"/>
  <c r="H35" i="76"/>
  <c r="I35" i="76"/>
  <c r="J35" i="76"/>
  <c r="D36" i="76"/>
  <c r="D37" i="76"/>
  <c r="D38" i="76"/>
  <c r="D39" i="76"/>
  <c r="D40" i="76"/>
  <c r="D41" i="76"/>
  <c r="E42" i="76"/>
  <c r="F42" i="76"/>
  <c r="G42" i="76"/>
  <c r="D42" i="76"/>
  <c r="H42" i="76"/>
  <c r="I42" i="76"/>
  <c r="J42" i="76"/>
  <c r="D43" i="76"/>
  <c r="D44" i="76"/>
  <c r="D45" i="76"/>
  <c r="D46" i="76"/>
  <c r="D47" i="76"/>
  <c r="E48" i="76"/>
  <c r="F48" i="76"/>
  <c r="G48" i="76"/>
  <c r="H48" i="76"/>
  <c r="I48" i="76"/>
  <c r="J48" i="76"/>
  <c r="D49" i="76"/>
  <c r="D50" i="76"/>
  <c r="D51" i="76"/>
  <c r="D52" i="76"/>
  <c r="D53" i="76"/>
  <c r="D54" i="76"/>
  <c r="E55" i="76"/>
  <c r="F55" i="76"/>
  <c r="D55" i="76"/>
  <c r="G55" i="76"/>
  <c r="H55" i="76"/>
  <c r="I55" i="76"/>
  <c r="J55" i="76"/>
  <c r="D56" i="76"/>
  <c r="D57" i="76"/>
  <c r="E58" i="76"/>
  <c r="F58" i="76"/>
  <c r="G58" i="76"/>
  <c r="H58" i="76"/>
  <c r="I58" i="76"/>
  <c r="J58" i="76"/>
  <c r="D63" i="76"/>
  <c r="D64" i="76"/>
  <c r="D65" i="76"/>
  <c r="D66" i="76"/>
  <c r="D67" i="76"/>
  <c r="D68" i="76"/>
  <c r="E69" i="76"/>
  <c r="F69" i="76"/>
  <c r="G69" i="76"/>
  <c r="H69" i="76"/>
  <c r="I69" i="76"/>
  <c r="J69" i="76"/>
  <c r="D70" i="76"/>
  <c r="D71" i="76"/>
  <c r="D72" i="76"/>
  <c r="D73" i="76"/>
  <c r="D74" i="76"/>
  <c r="D75" i="76"/>
  <c r="E77" i="76"/>
  <c r="E76" i="76"/>
  <c r="F77" i="76"/>
  <c r="F76" i="76"/>
  <c r="D76" i="76"/>
  <c r="G77" i="76"/>
  <c r="H77" i="76"/>
  <c r="I77" i="76"/>
  <c r="J77" i="76"/>
  <c r="J76" i="76"/>
  <c r="D78" i="76"/>
  <c r="D79" i="76"/>
  <c r="D80" i="76"/>
  <c r="D81" i="76"/>
  <c r="E82" i="76"/>
  <c r="F82" i="76"/>
  <c r="G82" i="76"/>
  <c r="G76" i="76"/>
  <c r="H82" i="76"/>
  <c r="I82" i="76"/>
  <c r="I76" i="76"/>
  <c r="J82" i="76"/>
  <c r="D83" i="76"/>
  <c r="D84" i="76"/>
  <c r="D85" i="76"/>
  <c r="E91" i="76"/>
  <c r="D91" i="76"/>
  <c r="F91" i="76"/>
  <c r="G91" i="76"/>
  <c r="H91" i="76"/>
  <c r="H90" i="76"/>
  <c r="I91" i="76"/>
  <c r="J91" i="76"/>
  <c r="D92" i="76"/>
  <c r="D93" i="76"/>
  <c r="E94" i="76"/>
  <c r="F94" i="76"/>
  <c r="F90" i="76"/>
  <c r="G94" i="76"/>
  <c r="H94" i="76"/>
  <c r="I94" i="76"/>
  <c r="I90" i="76"/>
  <c r="J94" i="76"/>
  <c r="J90" i="76"/>
  <c r="D95" i="76"/>
  <c r="D96" i="76"/>
  <c r="D97" i="76"/>
  <c r="D98" i="76"/>
  <c r="E99" i="76"/>
  <c r="F99" i="76"/>
  <c r="G99" i="76"/>
  <c r="G90" i="76"/>
  <c r="H99" i="76"/>
  <c r="I99" i="76"/>
  <c r="J99" i="76"/>
  <c r="D100" i="76"/>
  <c r="D101" i="76"/>
  <c r="E103" i="76"/>
  <c r="F103" i="76"/>
  <c r="G103" i="76"/>
  <c r="G102" i="76"/>
  <c r="H103" i="76"/>
  <c r="I103" i="76"/>
  <c r="J103" i="76"/>
  <c r="D104" i="76"/>
  <c r="D105" i="76"/>
  <c r="D106" i="76"/>
  <c r="D107" i="76"/>
  <c r="D108" i="76"/>
  <c r="D109" i="76"/>
  <c r="E110" i="76"/>
  <c r="F110" i="76"/>
  <c r="G110" i="76"/>
  <c r="H110" i="76"/>
  <c r="I110" i="76"/>
  <c r="J110" i="76"/>
  <c r="D110" i="76"/>
  <c r="D111" i="76"/>
  <c r="D112" i="76"/>
  <c r="D113" i="76"/>
  <c r="D114" i="76"/>
  <c r="E115" i="76"/>
  <c r="F115" i="76"/>
  <c r="G115" i="76"/>
  <c r="D115" i="76"/>
  <c r="H115" i="76"/>
  <c r="I115" i="76"/>
  <c r="J115" i="76"/>
  <c r="D120" i="76"/>
  <c r="D121" i="76"/>
  <c r="D122" i="76"/>
  <c r="D123" i="76"/>
  <c r="D124" i="76"/>
  <c r="D125" i="76"/>
  <c r="E126" i="76"/>
  <c r="F126" i="76"/>
  <c r="G126" i="76"/>
  <c r="H126" i="76"/>
  <c r="I126" i="76"/>
  <c r="J126" i="76"/>
  <c r="D127" i="76"/>
  <c r="D128" i="76"/>
  <c r="E129" i="76"/>
  <c r="F129" i="76"/>
  <c r="G129" i="76"/>
  <c r="H129" i="76"/>
  <c r="I129" i="76"/>
  <c r="J129" i="76"/>
  <c r="D129" i="76"/>
  <c r="D130" i="76"/>
  <c r="E132" i="76"/>
  <c r="F132" i="76"/>
  <c r="D132" i="76"/>
  <c r="G132" i="76"/>
  <c r="G131" i="76"/>
  <c r="H132" i="76"/>
  <c r="H131" i="76"/>
  <c r="I132" i="76"/>
  <c r="I131" i="76"/>
  <c r="J132" i="76"/>
  <c r="D133" i="76"/>
  <c r="E134" i="76"/>
  <c r="F134" i="76"/>
  <c r="F131" i="76"/>
  <c r="G134" i="76"/>
  <c r="H134" i="76"/>
  <c r="I134" i="76"/>
  <c r="J134" i="76"/>
  <c r="J131" i="76"/>
  <c r="D135" i="76"/>
  <c r="E137" i="76"/>
  <c r="F137" i="76"/>
  <c r="F136" i="76"/>
  <c r="G137" i="76"/>
  <c r="H137" i="76"/>
  <c r="H136" i="76"/>
  <c r="H23" i="76"/>
  <c r="I137" i="76"/>
  <c r="I136" i="76"/>
  <c r="J137" i="76"/>
  <c r="J136" i="76"/>
  <c r="D138" i="76"/>
  <c r="D139" i="76"/>
  <c r="E141" i="76"/>
  <c r="F141" i="76"/>
  <c r="F140" i="76"/>
  <c r="F23" i="76"/>
  <c r="F22" i="76"/>
  <c r="F224" i="76"/>
  <c r="G141" i="76"/>
  <c r="G140" i="76"/>
  <c r="H141" i="76"/>
  <c r="H140" i="76"/>
  <c r="I141" i="76"/>
  <c r="I140" i="76"/>
  <c r="J141" i="76"/>
  <c r="J140" i="76"/>
  <c r="D146" i="76"/>
  <c r="E149" i="76"/>
  <c r="F149" i="76"/>
  <c r="F148" i="76"/>
  <c r="G149" i="76"/>
  <c r="H149" i="76"/>
  <c r="I149" i="76"/>
  <c r="J149" i="76"/>
  <c r="D150" i="76"/>
  <c r="E151" i="76"/>
  <c r="F151" i="76"/>
  <c r="G151" i="76"/>
  <c r="H151" i="76"/>
  <c r="I151" i="76"/>
  <c r="J151" i="76"/>
  <c r="J148" i="76"/>
  <c r="D152" i="76"/>
  <c r="E153" i="76"/>
  <c r="F153" i="76"/>
  <c r="G153" i="76"/>
  <c r="H153" i="76"/>
  <c r="I153" i="76"/>
  <c r="I148" i="76"/>
  <c r="J153" i="76"/>
  <c r="D154" i="76"/>
  <c r="E156" i="76"/>
  <c r="F156" i="76"/>
  <c r="F155" i="76"/>
  <c r="G156" i="76"/>
  <c r="H156" i="76"/>
  <c r="I156" i="76"/>
  <c r="I155" i="76"/>
  <c r="I147" i="76"/>
  <c r="J156" i="76"/>
  <c r="D157" i="76"/>
  <c r="E158" i="76"/>
  <c r="F158" i="76"/>
  <c r="G158" i="76"/>
  <c r="H158" i="76"/>
  <c r="H155" i="76"/>
  <c r="I158" i="76"/>
  <c r="J158" i="76"/>
  <c r="D159" i="76"/>
  <c r="E160" i="76"/>
  <c r="F160" i="76"/>
  <c r="G160" i="76"/>
  <c r="H160" i="76"/>
  <c r="I160" i="76"/>
  <c r="J160" i="76"/>
  <c r="J155" i="76"/>
  <c r="D161" i="76"/>
  <c r="E163" i="76"/>
  <c r="E162" i="76"/>
  <c r="F163" i="76"/>
  <c r="D163" i="76"/>
  <c r="G163" i="76"/>
  <c r="G162" i="76"/>
  <c r="D162" i="76"/>
  <c r="H163" i="76"/>
  <c r="H162" i="76"/>
  <c r="I163" i="76"/>
  <c r="I162" i="76"/>
  <c r="J163" i="76"/>
  <c r="J162" i="76"/>
  <c r="D164" i="76"/>
  <c r="E166" i="76"/>
  <c r="F166" i="76"/>
  <c r="G166" i="76"/>
  <c r="H166" i="76"/>
  <c r="I166" i="76"/>
  <c r="J166" i="76"/>
  <c r="D167" i="76"/>
  <c r="E168" i="76"/>
  <c r="F168" i="76"/>
  <c r="G168" i="76"/>
  <c r="D168" i="76"/>
  <c r="H168" i="76"/>
  <c r="I168" i="76"/>
  <c r="J168" i="76"/>
  <c r="J165" i="76"/>
  <c r="D173" i="76"/>
  <c r="F174" i="76"/>
  <c r="G174" i="76"/>
  <c r="H174" i="76"/>
  <c r="H165" i="76"/>
  <c r="I174" i="76"/>
  <c r="I165" i="76"/>
  <c r="J174" i="76"/>
  <c r="D175" i="76"/>
  <c r="D179" i="76"/>
  <c r="D180" i="76"/>
  <c r="D181" i="76"/>
  <c r="D182" i="76"/>
  <c r="D183" i="76"/>
  <c r="D184" i="76"/>
  <c r="D185" i="76"/>
  <c r="D186" i="76"/>
  <c r="D187" i="76"/>
  <c r="D189" i="76"/>
  <c r="D190" i="76"/>
  <c r="D191" i="76"/>
  <c r="D192" i="76"/>
  <c r="D193" i="76"/>
  <c r="D194" i="76"/>
  <c r="D199" i="76"/>
  <c r="E201" i="76"/>
  <c r="E200" i="76"/>
  <c r="F201" i="76"/>
  <c r="G201" i="76"/>
  <c r="H201" i="76"/>
  <c r="I201" i="76"/>
  <c r="J201" i="76"/>
  <c r="D202" i="76"/>
  <c r="D203" i="76"/>
  <c r="D204" i="76"/>
  <c r="D205" i="76"/>
  <c r="D206" i="76"/>
  <c r="D207" i="76"/>
  <c r="D208" i="76"/>
  <c r="D209" i="76"/>
  <c r="D210" i="76"/>
  <c r="G211" i="76"/>
  <c r="G200" i="76"/>
  <c r="H211" i="76"/>
  <c r="H200" i="76"/>
  <c r="H176" i="76"/>
  <c r="I211" i="76"/>
  <c r="J211" i="76"/>
  <c r="J200" i="76"/>
  <c r="D212" i="76"/>
  <c r="D213" i="76"/>
  <c r="D214" i="76"/>
  <c r="D215" i="76"/>
  <c r="D216" i="76"/>
  <c r="D221" i="76"/>
  <c r="D222" i="76"/>
  <c r="D223" i="76"/>
  <c r="E236" i="76"/>
  <c r="F236" i="76"/>
  <c r="G236" i="76"/>
  <c r="H236" i="76"/>
  <c r="D236" i="76"/>
  <c r="I236" i="76"/>
  <c r="J236" i="76"/>
  <c r="D237" i="76"/>
  <c r="E238" i="76"/>
  <c r="F238" i="76"/>
  <c r="G238" i="76"/>
  <c r="H238" i="76"/>
  <c r="I238" i="76"/>
  <c r="I235" i="76"/>
  <c r="J238" i="76"/>
  <c r="D239" i="76"/>
  <c r="D240" i="76"/>
  <c r="D241" i="76"/>
  <c r="E242" i="76"/>
  <c r="F242" i="76"/>
  <c r="G242" i="76"/>
  <c r="H242" i="76"/>
  <c r="I242" i="76"/>
  <c r="J242" i="76"/>
  <c r="D243" i="76"/>
  <c r="E244" i="76"/>
  <c r="F244" i="76"/>
  <c r="G244" i="76"/>
  <c r="H244" i="76"/>
  <c r="I244" i="76"/>
  <c r="J244" i="76"/>
  <c r="D245" i="76"/>
  <c r="D246" i="76"/>
  <c r="D247" i="76"/>
  <c r="D252" i="76"/>
  <c r="E253" i="76"/>
  <c r="F253" i="76"/>
  <c r="G253" i="76"/>
  <c r="H253" i="76"/>
  <c r="D253" i="76"/>
  <c r="I253" i="76"/>
  <c r="J253" i="76"/>
  <c r="D254" i="76"/>
  <c r="E255" i="76"/>
  <c r="F255" i="76"/>
  <c r="F235" i="76"/>
  <c r="G255" i="76"/>
  <c r="H255" i="76"/>
  <c r="D255" i="76"/>
  <c r="I255" i="76"/>
  <c r="J255" i="76"/>
  <c r="D256" i="76"/>
  <c r="E257" i="76"/>
  <c r="F257" i="76"/>
  <c r="G257" i="76"/>
  <c r="H257" i="76"/>
  <c r="I257" i="76"/>
  <c r="D257" i="76"/>
  <c r="J257" i="76"/>
  <c r="D258" i="76"/>
  <c r="E259" i="76"/>
  <c r="F259" i="76"/>
  <c r="G259" i="76"/>
  <c r="H259" i="76"/>
  <c r="I259" i="76"/>
  <c r="J259" i="76"/>
  <c r="D260" i="76"/>
  <c r="E262" i="76"/>
  <c r="F262" i="76"/>
  <c r="G262" i="76"/>
  <c r="H262" i="76"/>
  <c r="I262" i="76"/>
  <c r="J262" i="76"/>
  <c r="D263" i="76"/>
  <c r="D264" i="76"/>
  <c r="D265" i="76"/>
  <c r="D266" i="76"/>
  <c r="D267" i="76"/>
  <c r="D268" i="76"/>
  <c r="D269" i="76"/>
  <c r="E270" i="76"/>
  <c r="F270" i="76"/>
  <c r="G270" i="76"/>
  <c r="H270" i="76"/>
  <c r="I270" i="76"/>
  <c r="I261" i="76"/>
  <c r="J270" i="76"/>
  <c r="D271" i="76"/>
  <c r="D272" i="76"/>
  <c r="D273" i="76"/>
  <c r="D274" i="76"/>
  <c r="D275" i="76"/>
  <c r="E276" i="76"/>
  <c r="F276" i="76"/>
  <c r="G276" i="76"/>
  <c r="H276" i="76"/>
  <c r="I276" i="76"/>
  <c r="J276" i="76"/>
  <c r="D277" i="76"/>
  <c r="D278" i="76"/>
  <c r="D279" i="76"/>
  <c r="D280" i="76"/>
  <c r="D281" i="76"/>
  <c r="D282" i="76"/>
  <c r="D283" i="76"/>
  <c r="D288" i="76"/>
  <c r="E289" i="76"/>
  <c r="F289" i="76"/>
  <c r="G289" i="76"/>
  <c r="H289" i="76"/>
  <c r="I289" i="76"/>
  <c r="J289" i="76"/>
  <c r="J261" i="76"/>
  <c r="D290" i="76"/>
  <c r="D291" i="76"/>
  <c r="D292" i="76"/>
  <c r="D293" i="76"/>
  <c r="D294" i="76"/>
  <c r="D295" i="76"/>
  <c r="D296" i="76"/>
  <c r="E297" i="76"/>
  <c r="F297" i="76"/>
  <c r="G297" i="76"/>
  <c r="H297" i="76"/>
  <c r="I297" i="76"/>
  <c r="J297" i="76"/>
  <c r="D298" i="76"/>
  <c r="D299" i="76"/>
  <c r="E300" i="76"/>
  <c r="F300" i="76"/>
  <c r="G300" i="76"/>
  <c r="H300" i="76"/>
  <c r="I300" i="76"/>
  <c r="J300" i="76"/>
  <c r="D301" i="76"/>
  <c r="D302" i="76"/>
  <c r="D303" i="76"/>
  <c r="D304" i="76"/>
  <c r="D305" i="76"/>
  <c r="D306" i="76"/>
  <c r="D307" i="76"/>
  <c r="D308" i="76"/>
  <c r="D309" i="76"/>
  <c r="E311" i="76"/>
  <c r="F311" i="76"/>
  <c r="G311" i="76"/>
  <c r="H311" i="76"/>
  <c r="I311" i="76"/>
  <c r="I310" i="76"/>
  <c r="J311" i="76"/>
  <c r="D311" i="76"/>
  <c r="D312" i="76"/>
  <c r="D313" i="76"/>
  <c r="D314" i="76"/>
  <c r="E319" i="76"/>
  <c r="F319" i="76"/>
  <c r="G319" i="76"/>
  <c r="H319" i="76"/>
  <c r="I319" i="76"/>
  <c r="J319" i="76"/>
  <c r="D320" i="76"/>
  <c r="E321" i="76"/>
  <c r="F321" i="76"/>
  <c r="F310" i="76"/>
  <c r="G321" i="76"/>
  <c r="H321" i="76"/>
  <c r="I321" i="76"/>
  <c r="J321" i="76"/>
  <c r="D322" i="76"/>
  <c r="E323" i="76"/>
  <c r="F323" i="76"/>
  <c r="G323" i="76"/>
  <c r="H323" i="76"/>
  <c r="I323" i="76"/>
  <c r="J323" i="76"/>
  <c r="D324" i="76"/>
  <c r="D325" i="76"/>
  <c r="D326" i="76"/>
  <c r="E327" i="76"/>
  <c r="E310" i="76"/>
  <c r="D327" i="76"/>
  <c r="F327" i="76"/>
  <c r="G327" i="76"/>
  <c r="H327" i="76"/>
  <c r="H310" i="76"/>
  <c r="I327" i="76"/>
  <c r="J327" i="76"/>
  <c r="D328" i="76"/>
  <c r="E330" i="76"/>
  <c r="F330" i="76"/>
  <c r="G330" i="76"/>
  <c r="G329" i="76"/>
  <c r="H330" i="76"/>
  <c r="I330" i="76"/>
  <c r="J330" i="76"/>
  <c r="D330" i="76"/>
  <c r="D331" i="76"/>
  <c r="D332" i="76"/>
  <c r="D333" i="76"/>
  <c r="D334" i="76"/>
  <c r="D335" i="76"/>
  <c r="D336" i="76"/>
  <c r="D337" i="76"/>
  <c r="D338" i="76"/>
  <c r="D339" i="76"/>
  <c r="E340" i="76"/>
  <c r="D340" i="76"/>
  <c r="F340" i="76"/>
  <c r="G340" i="76"/>
  <c r="H340" i="76"/>
  <c r="I340" i="76"/>
  <c r="J340" i="76"/>
  <c r="D341" i="76"/>
  <c r="D342" i="76"/>
  <c r="D343" i="76"/>
  <c r="D344" i="76"/>
  <c r="D349" i="76"/>
  <c r="D350" i="76"/>
  <c r="E351" i="76"/>
  <c r="F351" i="76"/>
  <c r="G351" i="76"/>
  <c r="H351" i="76"/>
  <c r="I351" i="76"/>
  <c r="I329" i="76"/>
  <c r="J351" i="76"/>
  <c r="D352" i="76"/>
  <c r="E353" i="76"/>
  <c r="F353" i="76"/>
  <c r="G353" i="76"/>
  <c r="H353" i="76"/>
  <c r="I353" i="76"/>
  <c r="J353" i="76"/>
  <c r="D354" i="76"/>
  <c r="D355" i="76"/>
  <c r="D356" i="76"/>
  <c r="E358" i="76"/>
  <c r="F358" i="76"/>
  <c r="G358" i="76"/>
  <c r="G357" i="76"/>
  <c r="H358" i="76"/>
  <c r="I358" i="76"/>
  <c r="J358" i="76"/>
  <c r="J357" i="76"/>
  <c r="D359" i="76"/>
  <c r="D360" i="76"/>
  <c r="E361" i="76"/>
  <c r="F361" i="76"/>
  <c r="G361" i="76"/>
  <c r="H361" i="76"/>
  <c r="I361" i="76"/>
  <c r="J361" i="76"/>
  <c r="D362" i="76"/>
  <c r="D363" i="76"/>
  <c r="E364" i="76"/>
  <c r="F364" i="76"/>
  <c r="G364" i="76"/>
  <c r="H364" i="76"/>
  <c r="I364" i="76"/>
  <c r="J364" i="76"/>
  <c r="D365" i="76"/>
  <c r="D366" i="76"/>
  <c r="E367" i="76"/>
  <c r="F367" i="76"/>
  <c r="G367" i="76"/>
  <c r="H367" i="76"/>
  <c r="I367" i="76"/>
  <c r="J367" i="76"/>
  <c r="D368" i="76"/>
  <c r="D369" i="76"/>
  <c r="E375" i="76"/>
  <c r="F375" i="76"/>
  <c r="G375" i="76"/>
  <c r="H375" i="76"/>
  <c r="I375" i="76"/>
  <c r="J375" i="76"/>
  <c r="D376" i="76"/>
  <c r="D377" i="76"/>
  <c r="E378" i="76"/>
  <c r="F378" i="76"/>
  <c r="G378" i="76"/>
  <c r="H378" i="76"/>
  <c r="I378" i="76"/>
  <c r="J378" i="76"/>
  <c r="D379" i="76"/>
  <c r="D380" i="76"/>
  <c r="E381" i="76"/>
  <c r="F381" i="76"/>
  <c r="G381" i="76"/>
  <c r="H381" i="76"/>
  <c r="I381" i="76"/>
  <c r="J381" i="76"/>
  <c r="D382" i="76"/>
  <c r="D383" i="76"/>
  <c r="E384" i="76"/>
  <c r="F384" i="76"/>
  <c r="G384" i="76"/>
  <c r="H384" i="76"/>
  <c r="I384" i="76"/>
  <c r="J384" i="76"/>
  <c r="D385" i="76"/>
  <c r="D386" i="76"/>
  <c r="E387" i="76"/>
  <c r="F387" i="76"/>
  <c r="G387" i="76"/>
  <c r="G370" i="76"/>
  <c r="H387" i="76"/>
  <c r="H370" i="76"/>
  <c r="D370" i="76"/>
  <c r="I387" i="76"/>
  <c r="J387" i="76"/>
  <c r="D388" i="76"/>
  <c r="D389" i="76"/>
  <c r="E391" i="76"/>
  <c r="E390" i="76"/>
  <c r="F391" i="76"/>
  <c r="F390" i="76"/>
  <c r="D390" i="76"/>
  <c r="G391" i="76"/>
  <c r="H391" i="76"/>
  <c r="H390" i="76"/>
  <c r="I391" i="76"/>
  <c r="I390" i="76"/>
  <c r="J391" i="76"/>
  <c r="D392" i="76"/>
  <c r="D393" i="76"/>
  <c r="D394" i="76"/>
  <c r="E395" i="76"/>
  <c r="F395" i="76"/>
  <c r="G395" i="76"/>
  <c r="D395" i="76"/>
  <c r="H395" i="76"/>
  <c r="I395" i="76"/>
  <c r="J395" i="76"/>
  <c r="J390" i="76"/>
  <c r="D400" i="76"/>
  <c r="D401" i="76"/>
  <c r="D402" i="76"/>
  <c r="D403" i="76"/>
  <c r="D404" i="76"/>
  <c r="D405" i="76"/>
  <c r="D406" i="76"/>
  <c r="D407" i="76"/>
  <c r="D408" i="76"/>
  <c r="E410" i="76"/>
  <c r="F410" i="76"/>
  <c r="F409" i="76"/>
  <c r="G410" i="76"/>
  <c r="G409" i="76"/>
  <c r="H410" i="76"/>
  <c r="I410" i="76"/>
  <c r="J410" i="76"/>
  <c r="D411" i="76"/>
  <c r="D412" i="76"/>
  <c r="E413" i="76"/>
  <c r="F413" i="76"/>
  <c r="G413" i="76"/>
  <c r="H413" i="76"/>
  <c r="I413" i="76"/>
  <c r="J413" i="76"/>
  <c r="D414" i="76"/>
  <c r="D415" i="76"/>
  <c r="D416" i="76"/>
  <c r="E417" i="76"/>
  <c r="E409" i="76"/>
  <c r="F417" i="76"/>
  <c r="G417" i="76"/>
  <c r="H417" i="76"/>
  <c r="I417" i="76"/>
  <c r="J417" i="76"/>
  <c r="J409" i="76"/>
  <c r="D418" i="76"/>
  <c r="E419" i="76"/>
  <c r="F419" i="76"/>
  <c r="G419" i="76"/>
  <c r="H419" i="76"/>
  <c r="D419" i="76"/>
  <c r="I419" i="76"/>
  <c r="J419" i="76"/>
  <c r="D420" i="76"/>
  <c r="D421" i="76"/>
  <c r="E422" i="76"/>
  <c r="F422" i="76"/>
  <c r="G422" i="76"/>
  <c r="H422" i="76"/>
  <c r="D422" i="76"/>
  <c r="I422" i="76"/>
  <c r="J422" i="76"/>
  <c r="D423" i="76"/>
  <c r="E428" i="76"/>
  <c r="F428" i="76"/>
  <c r="G428" i="76"/>
  <c r="H428" i="76"/>
  <c r="D428" i="76"/>
  <c r="I428" i="76"/>
  <c r="J428" i="76"/>
  <c r="D429" i="76"/>
  <c r="E432" i="76"/>
  <c r="F432" i="76"/>
  <c r="G432" i="76"/>
  <c r="G431" i="76"/>
  <c r="G430" i="76"/>
  <c r="H432" i="76"/>
  <c r="I432" i="76"/>
  <c r="J432" i="76"/>
  <c r="D432" i="76"/>
  <c r="D433" i="76"/>
  <c r="D434" i="76"/>
  <c r="D435" i="76"/>
  <c r="D436" i="76"/>
  <c r="E437" i="76"/>
  <c r="F437" i="76"/>
  <c r="F431" i="76"/>
  <c r="F430" i="76"/>
  <c r="G437" i="76"/>
  <c r="H437" i="76"/>
  <c r="I437" i="76"/>
  <c r="J437" i="76"/>
  <c r="J431" i="76"/>
  <c r="D438" i="76"/>
  <c r="D439" i="76"/>
  <c r="D440" i="76"/>
  <c r="D441" i="76"/>
  <c r="D442" i="76"/>
  <c r="D443" i="76"/>
  <c r="D444" i="76"/>
  <c r="D445" i="76"/>
  <c r="D446" i="76"/>
  <c r="E447" i="76"/>
  <c r="F447" i="76"/>
  <c r="G447" i="76"/>
  <c r="H447" i="76"/>
  <c r="I447" i="76"/>
  <c r="J447" i="76"/>
  <c r="D448" i="76"/>
  <c r="E449" i="76"/>
  <c r="F449" i="76"/>
  <c r="G449" i="76"/>
  <c r="H449" i="76"/>
  <c r="D449" i="76"/>
  <c r="I449" i="76"/>
  <c r="J449" i="76"/>
  <c r="D450" i="76"/>
  <c r="E451" i="76"/>
  <c r="F451" i="76"/>
  <c r="G451" i="76"/>
  <c r="H451" i="76"/>
  <c r="I451" i="76"/>
  <c r="I431" i="76"/>
  <c r="J451" i="76"/>
  <c r="D452" i="76"/>
  <c r="E454" i="76"/>
  <c r="F454" i="76"/>
  <c r="F453" i="76"/>
  <c r="G454" i="76"/>
  <c r="H454" i="76"/>
  <c r="I454" i="76"/>
  <c r="J454" i="76"/>
  <c r="D455" i="76"/>
  <c r="E456" i="76"/>
  <c r="F456" i="76"/>
  <c r="G456" i="76"/>
  <c r="H456" i="76"/>
  <c r="I456" i="76"/>
  <c r="I453" i="76"/>
  <c r="J456" i="76"/>
  <c r="D457" i="76"/>
  <c r="D462" i="76"/>
  <c r="D463" i="76"/>
  <c r="E464" i="76"/>
  <c r="F464" i="76"/>
  <c r="G464" i="76"/>
  <c r="G453" i="76"/>
  <c r="H464" i="76"/>
  <c r="I464" i="76"/>
  <c r="J464" i="76"/>
  <c r="D465" i="76"/>
  <c r="E467" i="76"/>
  <c r="E466" i="76"/>
  <c r="F467" i="76"/>
  <c r="F466" i="76"/>
  <c r="G467" i="76"/>
  <c r="G466" i="76"/>
  <c r="H467" i="76"/>
  <c r="H466" i="76"/>
  <c r="I467" i="76"/>
  <c r="I466" i="76"/>
  <c r="D466" i="76"/>
  <c r="J467" i="76"/>
  <c r="J466" i="76"/>
  <c r="D468" i="76"/>
  <c r="E470" i="76"/>
  <c r="F470" i="76"/>
  <c r="G470" i="76"/>
  <c r="H470" i="76"/>
  <c r="H469" i="76"/>
  <c r="I470" i="76"/>
  <c r="J470" i="76"/>
  <c r="D471" i="76"/>
  <c r="E472" i="76"/>
  <c r="F472" i="76"/>
  <c r="G472" i="76"/>
  <c r="H472" i="76"/>
  <c r="I472" i="76"/>
  <c r="J472" i="76"/>
  <c r="J469" i="76"/>
  <c r="D473" i="76"/>
  <c r="E474" i="76"/>
  <c r="F474" i="76"/>
  <c r="G474" i="76"/>
  <c r="D474" i="76"/>
  <c r="H474" i="76"/>
  <c r="I474" i="76"/>
  <c r="J474" i="76"/>
  <c r="D475" i="76"/>
  <c r="D476" i="76"/>
  <c r="E478" i="76"/>
  <c r="F478" i="76"/>
  <c r="G478" i="76"/>
  <c r="G477" i="76"/>
  <c r="H478" i="76"/>
  <c r="H477" i="76"/>
  <c r="I478" i="76"/>
  <c r="I477" i="76"/>
  <c r="J478" i="76"/>
  <c r="J477" i="76"/>
  <c r="D479" i="76"/>
  <c r="E482" i="76"/>
  <c r="F482" i="76"/>
  <c r="D482" i="76"/>
  <c r="G482" i="76"/>
  <c r="H482" i="76"/>
  <c r="I482" i="76"/>
  <c r="J482" i="76"/>
  <c r="J481" i="76"/>
  <c r="J480" i="76"/>
  <c r="D483" i="76"/>
  <c r="D484" i="76"/>
  <c r="D485" i="76"/>
  <c r="D490" i="76"/>
  <c r="D491" i="76"/>
  <c r="D492" i="76"/>
  <c r="D493" i="76"/>
  <c r="D494" i="76"/>
  <c r="D495" i="76"/>
  <c r="E496" i="76"/>
  <c r="F496" i="76"/>
  <c r="D496" i="76"/>
  <c r="G496" i="76"/>
  <c r="H496" i="76"/>
  <c r="I496" i="76"/>
  <c r="J496" i="76"/>
  <c r="D497" i="76"/>
  <c r="D498" i="76"/>
  <c r="D499" i="76"/>
  <c r="D500" i="76"/>
  <c r="D501" i="76"/>
  <c r="D502" i="76"/>
  <c r="D503" i="76"/>
  <c r="E504" i="76"/>
  <c r="D504" i="76"/>
  <c r="F504" i="76"/>
  <c r="G504" i="76"/>
  <c r="G481" i="76"/>
  <c r="G480" i="76"/>
  <c r="H504" i="76"/>
  <c r="I504" i="76"/>
  <c r="J504" i="76"/>
  <c r="D505" i="76"/>
  <c r="E506" i="76"/>
  <c r="F506" i="76"/>
  <c r="G506" i="76"/>
  <c r="H506" i="76"/>
  <c r="I506" i="76"/>
  <c r="J506" i="76"/>
  <c r="D507" i="76"/>
  <c r="E508" i="76"/>
  <c r="F508" i="76"/>
  <c r="G508" i="76"/>
  <c r="H508" i="76"/>
  <c r="I508" i="76"/>
  <c r="J508" i="76"/>
  <c r="D509" i="76"/>
  <c r="E511" i="76"/>
  <c r="F511" i="76"/>
  <c r="F510" i="76"/>
  <c r="G511" i="76"/>
  <c r="G510" i="76"/>
  <c r="H511" i="76"/>
  <c r="H510" i="76"/>
  <c r="I511" i="76"/>
  <c r="J511" i="76"/>
  <c r="D512" i="76"/>
  <c r="D517" i="76"/>
  <c r="D518" i="76"/>
  <c r="D519" i="76"/>
  <c r="D520" i="76"/>
  <c r="D521" i="76"/>
  <c r="D522" i="76"/>
  <c r="D523" i="76"/>
  <c r="D524" i="76"/>
  <c r="E525" i="76"/>
  <c r="D525" i="76"/>
  <c r="F525" i="76"/>
  <c r="G525" i="76"/>
  <c r="H525" i="76"/>
  <c r="I525" i="76"/>
  <c r="J525" i="76"/>
  <c r="D526" i="76"/>
  <c r="D527" i="76"/>
  <c r="D528" i="76"/>
  <c r="D529" i="76"/>
  <c r="D530" i="76"/>
  <c r="D531" i="76"/>
  <c r="D532" i="76"/>
  <c r="D533" i="76"/>
  <c r="E534" i="76"/>
  <c r="D534" i="76"/>
  <c r="F534" i="76"/>
  <c r="G534" i="76"/>
  <c r="H534" i="76"/>
  <c r="I534" i="76"/>
  <c r="J534" i="76"/>
  <c r="J510" i="76"/>
  <c r="D535" i="76"/>
  <c r="J453" i="76"/>
  <c r="E140" i="76"/>
  <c r="J329" i="76"/>
  <c r="D329" i="76"/>
  <c r="D48" i="76"/>
  <c r="D378" i="76"/>
  <c r="F469" i="76"/>
  <c r="D33" i="76"/>
  <c r="I469" i="76"/>
  <c r="D456" i="76"/>
  <c r="E165" i="76"/>
  <c r="E148" i="76"/>
  <c r="H148" i="76"/>
  <c r="H147" i="76"/>
  <c r="E477" i="76"/>
  <c r="D464" i="76"/>
  <c r="H453" i="76"/>
  <c r="H430" i="76"/>
  <c r="D375" i="76"/>
  <c r="D158" i="76"/>
  <c r="D141" i="76"/>
  <c r="E155" i="76"/>
  <c r="H431" i="76"/>
  <c r="E136" i="76"/>
  <c r="E453" i="76"/>
  <c r="D166" i="76"/>
  <c r="G155" i="76"/>
  <c r="D82" i="76"/>
  <c r="D467" i="76"/>
  <c r="D453" i="76"/>
  <c r="F261" i="76"/>
  <c r="D126" i="76"/>
  <c r="E102" i="76"/>
  <c r="D384" i="76"/>
  <c r="I370" i="76"/>
  <c r="J370" i="76"/>
  <c r="F370" i="76"/>
  <c r="D367" i="76"/>
  <c r="F165" i="76"/>
  <c r="G136" i="76"/>
  <c r="E481" i="76"/>
  <c r="F162" i="76"/>
  <c r="H102" i="76"/>
  <c r="G390" i="76"/>
  <c r="E131" i="76"/>
  <c r="D134" i="76"/>
  <c r="H76" i="76"/>
  <c r="D131" i="76"/>
  <c r="D58" i="76"/>
  <c r="D24" i="76"/>
  <c r="F24" i="76"/>
  <c r="D508" i="76"/>
  <c r="I481" i="76"/>
  <c r="I480" i="76"/>
  <c r="I23" i="76"/>
  <c r="I22" i="76"/>
  <c r="I409" i="76"/>
  <c r="H329" i="76"/>
  <c r="E329" i="76"/>
  <c r="J310" i="76"/>
  <c r="D310" i="76"/>
  <c r="I234" i="76"/>
  <c r="I233" i="76"/>
  <c r="I536" i="76"/>
  <c r="G148" i="76"/>
  <c r="D472" i="76"/>
  <c r="G469" i="76"/>
  <c r="J24" i="76"/>
  <c r="D481" i="76"/>
  <c r="E480" i="76"/>
  <c r="D480" i="76"/>
  <c r="D478" i="76"/>
  <c r="F477" i="76"/>
  <c r="D477" i="76"/>
  <c r="D391" i="76"/>
  <c r="D511" i="76"/>
  <c r="D77" i="76"/>
  <c r="I430" i="76"/>
  <c r="D211" i="76"/>
  <c r="I510" i="76"/>
  <c r="E469" i="76"/>
  <c r="D470" i="76"/>
  <c r="D358" i="76"/>
  <c r="F357" i="76"/>
  <c r="D270" i="76"/>
  <c r="I200" i="76"/>
  <c r="I176" i="76"/>
  <c r="F147" i="76"/>
  <c r="D103" i="76"/>
  <c r="D69" i="76"/>
  <c r="D25" i="76"/>
  <c r="E510" i="76"/>
  <c r="D510" i="76"/>
  <c r="F481" i="76"/>
  <c r="F480" i="76"/>
  <c r="D454" i="76"/>
  <c r="E90" i="76"/>
  <c r="D447" i="76"/>
  <c r="D410" i="76"/>
  <c r="D387" i="76"/>
  <c r="D381" i="76"/>
  <c r="E370" i="76"/>
  <c r="D364" i="76"/>
  <c r="D361" i="76"/>
  <c r="E357" i="76"/>
  <c r="I357" i="76"/>
  <c r="D351" i="76"/>
  <c r="D323" i="76"/>
  <c r="E261" i="76"/>
  <c r="E234" i="76"/>
  <c r="D259" i="76"/>
  <c r="D242" i="76"/>
  <c r="D178" i="76"/>
  <c r="D177" i="76"/>
  <c r="D156" i="76"/>
  <c r="D153" i="76"/>
  <c r="D151" i="76"/>
  <c r="I102" i="76"/>
  <c r="G177" i="76"/>
  <c r="G176" i="76"/>
  <c r="D451" i="76"/>
  <c r="E235" i="76"/>
  <c r="D201" i="76"/>
  <c r="D174" i="76"/>
  <c r="F102" i="76"/>
  <c r="D155" i="76"/>
  <c r="E147" i="76"/>
  <c r="F200" i="76"/>
  <c r="F176" i="76"/>
  <c r="H481" i="76"/>
  <c r="H480" i="76"/>
  <c r="D506" i="76"/>
  <c r="E431" i="76"/>
  <c r="E430" i="76"/>
  <c r="H409" i="76"/>
  <c r="H357" i="76"/>
  <c r="D353" i="76"/>
  <c r="F329" i="76"/>
  <c r="F234" i="76"/>
  <c r="D321" i="76"/>
  <c r="D319" i="76"/>
  <c r="G310" i="76"/>
  <c r="G165" i="76"/>
  <c r="D165" i="76"/>
  <c r="D160" i="76"/>
  <c r="D94" i="76"/>
  <c r="G24" i="76"/>
  <c r="D149" i="76"/>
  <c r="D357" i="76"/>
  <c r="D469" i="76"/>
  <c r="I224" i="76"/>
  <c r="D200" i="76"/>
  <c r="D176" i="76"/>
  <c r="G147" i="76"/>
  <c r="E233" i="76"/>
  <c r="E536" i="76"/>
  <c r="F233" i="76"/>
  <c r="F536" i="76"/>
  <c r="D300" i="76"/>
  <c r="G261" i="76"/>
  <c r="D297" i="76"/>
  <c r="D289" i="76"/>
  <c r="D276" i="76"/>
  <c r="H261" i="76"/>
  <c r="D261" i="76"/>
  <c r="D262" i="76"/>
  <c r="G235" i="76"/>
  <c r="G234" i="76"/>
  <c r="G233" i="76"/>
  <c r="G536" i="76"/>
  <c r="J235" i="76"/>
  <c r="D244" i="76"/>
  <c r="D238" i="76"/>
  <c r="D148" i="76"/>
  <c r="J147" i="76"/>
  <c r="D147" i="76"/>
  <c r="D140" i="76"/>
  <c r="E23" i="76"/>
  <c r="E22" i="76"/>
  <c r="E224" i="76"/>
  <c r="D137" i="76"/>
  <c r="D90" i="76"/>
  <c r="G23" i="76"/>
  <c r="D99" i="76"/>
  <c r="G22" i="76"/>
  <c r="G224" i="76"/>
  <c r="J102" i="76"/>
  <c r="D102" i="76"/>
  <c r="J430" i="76"/>
  <c r="D430" i="76"/>
  <c r="D431" i="76"/>
  <c r="D437" i="76"/>
  <c r="D409" i="76"/>
  <c r="J234" i="76"/>
  <c r="J233" i="76"/>
  <c r="J536" i="76"/>
  <c r="D417" i="76"/>
  <c r="D413" i="76"/>
  <c r="J23" i="76"/>
  <c r="J22" i="76"/>
  <c r="J224" i="76"/>
  <c r="H22" i="76"/>
  <c r="D23" i="76"/>
  <c r="D136" i="76"/>
  <c r="H224" i="76"/>
  <c r="D224" i="76"/>
  <c r="D22" i="76"/>
  <c r="H235" i="76"/>
  <c r="H234" i="76"/>
  <c r="H233" i="76"/>
  <c r="D235" i="76"/>
  <c r="D234" i="76"/>
  <c r="H536" i="76"/>
  <c r="D536" i="76"/>
  <c r="D233" i="76"/>
</calcChain>
</file>

<file path=xl/sharedStrings.xml><?xml version="1.0" encoding="utf-8"?>
<sst xmlns="http://schemas.openxmlformats.org/spreadsheetml/2006/main" count="1616" uniqueCount="907">
  <si>
    <t>Новчане казне и пенали по решењу судова</t>
  </si>
  <si>
    <t>Импутирани социјални доприноси</t>
  </si>
  <si>
    <t>Текуће донације од иностраних држава</t>
  </si>
  <si>
    <t>Капиталне донације од иностраних држава</t>
  </si>
  <si>
    <t>Текуће донације од међународних организација</t>
  </si>
  <si>
    <t>Текући добровољни трансфери од физичких и правних лица</t>
  </si>
  <si>
    <t>Капитални добровољни трансфери од физичких и правних лица</t>
  </si>
  <si>
    <t>Мешовити и неодређени приходи</t>
  </si>
  <si>
    <t>Трошкови службених путовања у земљи</t>
  </si>
  <si>
    <t>Порези на доходак и капиталнe добиткe које плаћају физичка лица</t>
  </si>
  <si>
    <t>Расходи за образовање деце запослених</t>
  </si>
  <si>
    <t>Отпремнине и помоћи</t>
  </si>
  <si>
    <t>Судијски додатак</t>
  </si>
  <si>
    <t>Посланички додатак</t>
  </si>
  <si>
    <t>Трошкови платног промета и банкарских услуга</t>
  </si>
  <si>
    <t>Енергетске услуге</t>
  </si>
  <si>
    <t>Комуналне услуге</t>
  </si>
  <si>
    <t>Допринос за здравствено осигурање</t>
  </si>
  <si>
    <t>Допринос за незапосленост</t>
  </si>
  <si>
    <t>Накнаде у натури</t>
  </si>
  <si>
    <t>Примања од емитовања домаћих хартија од вредности, изузев акција</t>
  </si>
  <si>
    <t>Примања од задуживања од осталих нивоа власти</t>
  </si>
  <si>
    <t>Примања од задуживања од јавних финансијских институција у земљи</t>
  </si>
  <si>
    <t>Примања од задуживања од пословних банака у земљи</t>
  </si>
  <si>
    <t>Примања од домаћих финансијских деривата</t>
  </si>
  <si>
    <t>Примања од домаћих меница</t>
  </si>
  <si>
    <t>Примања од отплате кредита датих физичким лицима и домаћинствима у земљи</t>
  </si>
  <si>
    <t>00207007 СП Б СЛАНКАМЕН</t>
  </si>
  <si>
    <t>00207009 РХ ВРДНИК</t>
  </si>
  <si>
    <t>00207010 АП С  МИТРОВИЦА</t>
  </si>
  <si>
    <t>00208001 ДЗ БОГАТИЋ</t>
  </si>
  <si>
    <t>00208002 ДЗ ЉУБОВИЈА</t>
  </si>
  <si>
    <t>00208005 РХ КОВИЉАЧА</t>
  </si>
  <si>
    <t>00208007 АУ ЛОЗНИЦА</t>
  </si>
  <si>
    <t>00208009 ОБ ШАБАЦ</t>
  </si>
  <si>
    <t>00208010 ДЗ ШАБАЦ</t>
  </si>
  <si>
    <t>00208011 ДЗ ВЛАДИМИРЦИ</t>
  </si>
  <si>
    <t>00208012 ДЗ КОЦЕЉЕВА</t>
  </si>
  <si>
    <t>00209001 ДЗ УБ</t>
  </si>
  <si>
    <t>Порез на фонд зарада</t>
  </si>
  <si>
    <t>Старосне и породичне пензије из буџета</t>
  </si>
  <si>
    <t>Накнаде из буџета у случају смрти</t>
  </si>
  <si>
    <t>Примања од продаје домаћих акција и осталог капитала</t>
  </si>
  <si>
    <t>Примања од продаје страних хартија од вредности, изузев акција</t>
  </si>
  <si>
    <t>Примања од отплате кредита датих страним владама</t>
  </si>
  <si>
    <t>01 СУБОТИЦА</t>
  </si>
  <si>
    <t>03 КИКИНДА</t>
  </si>
  <si>
    <t>05 СОМБОР</t>
  </si>
  <si>
    <t>06 НОВИ САД</t>
  </si>
  <si>
    <t>07 СРЕМСКА МИТРОВИЦА</t>
  </si>
  <si>
    <t>10 СМЕДЕРЕВО</t>
  </si>
  <si>
    <t>12 КРАГУЈЕВАЦ</t>
  </si>
  <si>
    <t>13 ЈАГОДИНА</t>
  </si>
  <si>
    <t>14 БОР</t>
  </si>
  <si>
    <t>22 ПИРОТ</t>
  </si>
  <si>
    <t>23 ЛЕСКОВАЦ</t>
  </si>
  <si>
    <t>25 ГРАЧАНИЦА</t>
  </si>
  <si>
    <t>Текуће дотације организацијама обавезног социјалног осигурања</t>
  </si>
  <si>
    <t>Капиталне дотације организацијама обавезног социјалног осигурања</t>
  </si>
  <si>
    <t>Остале текуће дотације и трансфери</t>
  </si>
  <si>
    <t>Остале капиталне дотације и трансфери</t>
  </si>
  <si>
    <t>Обавезне таксе</t>
  </si>
  <si>
    <t>ООСО</t>
  </si>
  <si>
    <t>Из осталих извора</t>
  </si>
  <si>
    <t>Услуге комуникација</t>
  </si>
  <si>
    <t>Трошкови осигурања</t>
  </si>
  <si>
    <t>Закуп имовине и опреме</t>
  </si>
  <si>
    <t>00203011 ДЗ КИКИНДА</t>
  </si>
  <si>
    <t>00204017 ДЗ ПАНЧЕВО</t>
  </si>
  <si>
    <t>00204018 ОБ ПАНЧЕВО</t>
  </si>
  <si>
    <t>00205009 СПБ ЈУНАКОВИЋ АПАТИН</t>
  </si>
  <si>
    <t>00203012 OБ КИКИНДА</t>
  </si>
  <si>
    <t>00203013 ДЗ СЕНТА</t>
  </si>
  <si>
    <t>00203014 ОБ СЕНТА</t>
  </si>
  <si>
    <t>00203015 АП СЕНТА</t>
  </si>
  <si>
    <t>00208013 ДЗ ЛОЗНИЦА</t>
  </si>
  <si>
    <t>00208014 ДЗ КРУПАЊ</t>
  </si>
  <si>
    <t>00208015 ДЗ МАЛИ ЗВОРНИК</t>
  </si>
  <si>
    <t>00208016 ОБ ЛОЗНИЦА</t>
  </si>
  <si>
    <t>00209007 ДЗ ВАЉЕВО</t>
  </si>
  <si>
    <t>00209008 ДЗ ОСЕЧИНА</t>
  </si>
  <si>
    <t>00209009 ДЗ ЉИГ</t>
  </si>
  <si>
    <t>00209010 ДЗ МИОНИЦА</t>
  </si>
  <si>
    <t>00210008 ОБ СМЕДЕРЕВО</t>
  </si>
  <si>
    <t>00211008 ДЗ ГОЛУБАЦ</t>
  </si>
  <si>
    <t>00211009 ДЗ КУЧЕВО</t>
  </si>
  <si>
    <t>00211010 ДЗ МАЛО ЦРНИЋЕ</t>
  </si>
  <si>
    <t>00211011 ДЗ ПОЖАРЕВАЦ</t>
  </si>
  <si>
    <t>00221007 ДЗ ПРОКУПЉЕ</t>
  </si>
  <si>
    <t>00222007 ДЗ ПИРОТ</t>
  </si>
  <si>
    <t>00222008 ОБ ПИРОТ</t>
  </si>
  <si>
    <t>Права из социјалног осигурања која се исплаћују непосредно пружаоцима услуга</t>
  </si>
  <si>
    <t>Трансфери другим организацијама обавезног социјалног осигурања за доприносе за осигурање</t>
  </si>
  <si>
    <t>Накнаде из буџета у случају болести и инвалидности</t>
  </si>
  <si>
    <t>Текуће поправке и одржавање зграда и објеката</t>
  </si>
  <si>
    <t>Текуће поправке и одржавање опреме</t>
  </si>
  <si>
    <t>Административни материјал</t>
  </si>
  <si>
    <t>Материјали за образовање и усавршавање запослених</t>
  </si>
  <si>
    <t>Материјали за саобраћај</t>
  </si>
  <si>
    <t>Примања од отплате кредита датих међународним организацијама</t>
  </si>
  <si>
    <t>Примања од отплате кредита датих страним пословним банкама</t>
  </si>
  <si>
    <t>Опрема за војску</t>
  </si>
  <si>
    <t>Опрема за јавну безбедност</t>
  </si>
  <si>
    <t>Отплата главнице мултилатералним институцијама</t>
  </si>
  <si>
    <t>Отплата главнице на стране финансијске деривате</t>
  </si>
  <si>
    <t>Отплата главнице по гаранцијама</t>
  </si>
  <si>
    <t>Набавка домаћих хартија од вредности, изузев акција</t>
  </si>
  <si>
    <t>Кредити домаћим нефинансијским јавним институцијама</t>
  </si>
  <si>
    <t>Акцизе на алкохолна пића</t>
  </si>
  <si>
    <t>Акцизе на освежавајућа безалкохолна пића</t>
  </si>
  <si>
    <t>Акциза на кафу</t>
  </si>
  <si>
    <t>Друге акцизе</t>
  </si>
  <si>
    <t>ЈЕДНОКРАТНИ ПОРЕЗ НА ЕКСТРА ПРОФИТ И ЕКСТРА ИМОВИНУ СТЕЧЕНУ КОРИШЋЕЊЕМ ПОСЕБНИХ ПОГОДНОСТИ (од 5041 до 5046)</t>
  </si>
  <si>
    <t>СОЦИЈАЛНИ ДОПРИНОСИ (5048 + 5053)</t>
  </si>
  <si>
    <t>ДОПРИНОСИ ЗА СОЦИЈАЛНО ОСИГУРАЊЕ (од 5049 до 5052)</t>
  </si>
  <si>
    <t>ОСТАЛИ СОЦИЈАЛНИ ДОПРИНОСИ (од 5054 до 5056)</t>
  </si>
  <si>
    <t>Социјални доприноси на терет послодаваца</t>
  </si>
  <si>
    <t>ДОНАЦИЈЕ ОД ИНОСТРАНИХ ДРЖАВА (5059 + 5060)</t>
  </si>
  <si>
    <t>Финансијске промене на финансијским лизинзима</t>
  </si>
  <si>
    <t>Таксе и накнаде</t>
  </si>
  <si>
    <t>00201002 ДЗ М ИЂОШ</t>
  </si>
  <si>
    <t>00201007 ОБ СУБОТИЦА</t>
  </si>
  <si>
    <t>00202005 ДЗ С ЦРЊА</t>
  </si>
  <si>
    <t>00204016 ОБ ВРШАЦ</t>
  </si>
  <si>
    <t>00205007 ДЗ СОМБОР</t>
  </si>
  <si>
    <t>00205008 ОБ СОМБОР</t>
  </si>
  <si>
    <t>00206002 ДЗ Б ПАЛАНКА</t>
  </si>
  <si>
    <t>00206003 ДЗ Б ПЕТРОВАЦ</t>
  </si>
  <si>
    <t>00217007 ДЗ Г МИЛАНОВАЦ</t>
  </si>
  <si>
    <t>00217008 ОБ Г МИЛАНОВАЦ</t>
  </si>
  <si>
    <t>00230057 МЕДИЦИНА РАДА СРБИЈЕ</t>
  </si>
  <si>
    <t>00204001 ДЗ АЛИБУНАР</t>
  </si>
  <si>
    <t>00204002 ДЗ Б  ЦРКВА</t>
  </si>
  <si>
    <t>00204003 ДЗ КОВАЧИЦА</t>
  </si>
  <si>
    <t>00204004 ДЗ КОВИН</t>
  </si>
  <si>
    <t>00204005 ДЗ ОПОВО</t>
  </si>
  <si>
    <t>00204006 ДЗ ПЛАНДИШТЕ</t>
  </si>
  <si>
    <t>00220012 ХМП НИШ</t>
  </si>
  <si>
    <t>00220013 ЗЗЗ РАДНИКА НИШ</t>
  </si>
  <si>
    <t>00220014 ЗЗЗ СТУДЕНАТА НИШ</t>
  </si>
  <si>
    <t>00220015 АТД НИШ</t>
  </si>
  <si>
    <t>00220016 ТРАНСФУЗИЈА НИШ</t>
  </si>
  <si>
    <t>00220017 СУД  МЕД  НИШ</t>
  </si>
  <si>
    <t>00220018 РХ НИШКА БАЊА</t>
  </si>
  <si>
    <t>00220019 КЦ НИШ</t>
  </si>
  <si>
    <t>00220020 СТОМАТОЛОГИЈА НИШ</t>
  </si>
  <si>
    <t>00220022 АУ НИШ</t>
  </si>
  <si>
    <t>Отплата главнице за финансијски лизинг</t>
  </si>
  <si>
    <t>Кредити домаћим пословним банкама</t>
  </si>
  <si>
    <t>Куповина стране валуте</t>
  </si>
  <si>
    <t>00228002 ЗЦ К  МИТРОВИЦА</t>
  </si>
  <si>
    <t>00228003 АУ К. МИТРОВИЦА</t>
  </si>
  <si>
    <t>00229002 ЗЦ ГЊИЛАНЕ</t>
  </si>
  <si>
    <t>00230001 ДЗ БАРАЈЕВО</t>
  </si>
  <si>
    <t>00230002 ДЗ ВОЖДОВАЦ</t>
  </si>
  <si>
    <t>00230003 ДЗ ВРАЧАР</t>
  </si>
  <si>
    <t>00230004 ДЗ ГРОЦКА</t>
  </si>
  <si>
    <t>00230005 ДЗ ЗВЕЗДАРА</t>
  </si>
  <si>
    <t>00230006 ДЗ ЗЕМУН</t>
  </si>
  <si>
    <t>00230007 ДЗ ЛАЗАРЕВАЦ</t>
  </si>
  <si>
    <t>00230008 ДЗ МЛАДЕНОВАЦ</t>
  </si>
  <si>
    <t>00230009 ДЗ Н  БГД</t>
  </si>
  <si>
    <t>00230010 ДЗ ОБРЕНОВАЦ</t>
  </si>
  <si>
    <t>00230011 ДЗ ПАЛИЛУЛА</t>
  </si>
  <si>
    <t>00230012 ДЗ РАКОВИЦА</t>
  </si>
  <si>
    <t>00230013 ДЗ С  ВЕНАЦ</t>
  </si>
  <si>
    <t>00230014 ДЗ СОПОТ</t>
  </si>
  <si>
    <t>00230015 ДЗ С  ГРАД</t>
  </si>
  <si>
    <t>00230016 ДЗ ЧУКАРИЦА</t>
  </si>
  <si>
    <t>00217005 АП ЧАЧАК</t>
  </si>
  <si>
    <t>00230017 СП Б МЛАДЕНОВАЦ</t>
  </si>
  <si>
    <t>00230018 СП Б ЦЕРЕБ ПАРАЛИЗА БГД</t>
  </si>
  <si>
    <t>00230019 НЕОНАТОЛОГИЈА БГД</t>
  </si>
  <si>
    <t>00230020 СВЕТИ САВА БГД</t>
  </si>
  <si>
    <t>00230021 ХМП БГД</t>
  </si>
  <si>
    <t>00230022 ГЗ КОЖНО БГД</t>
  </si>
  <si>
    <t>00230023 ГЗ ГЕРОНТ</t>
  </si>
  <si>
    <t>00230025 АТД БГД</t>
  </si>
  <si>
    <t>00230026 НЕФРО ЛАЗАРЕВАЦ</t>
  </si>
  <si>
    <t>Порез на доходак, добит и капиталну добит на терет физичких лица</t>
  </si>
  <si>
    <t>Порез на доходак, добит и капиталну добит на терет предузећа и осталих правних лица</t>
  </si>
  <si>
    <t>Административна опрема</t>
  </si>
  <si>
    <t>Опрема за пољопривреду</t>
  </si>
  <si>
    <t>Медицинска и лабораторијска опрема</t>
  </si>
  <si>
    <t>Остали порези</t>
  </si>
  <si>
    <t>Отплата камата на домаће финансијске деривате</t>
  </si>
  <si>
    <t>Отплата камата на домаће менице</t>
  </si>
  <si>
    <t>Отплата камата страним владама</t>
  </si>
  <si>
    <t>Отплата камата мултилатералним институцијама</t>
  </si>
  <si>
    <t>Отплата камата страним пословним банкама</t>
  </si>
  <si>
    <t>Порези, таксе и накнаде на употребу добара, на дозволу да се добра употребљавају или делатности обављају</t>
  </si>
  <si>
    <t>Исправка унутрашњег дуга</t>
  </si>
  <si>
    <t>Примања од задуживања од иностраних држава</t>
  </si>
  <si>
    <t>Примања од задуживања од мултилатералних институција</t>
  </si>
  <si>
    <t>Остали порези које плаћају друга или неидентификована лица</t>
  </si>
  <si>
    <t>Доприноси за социјално осигурање на терет запослених</t>
  </si>
  <si>
    <t>ДРУГИ ПОРЕЗИ (5031 + 5032)</t>
  </si>
  <si>
    <t>Примања од отплате кредита датих страним нефинансијским институцијама</t>
  </si>
  <si>
    <t>Права из социјалног осигурања која се исплаћују непосредно домаћинствима</t>
  </si>
  <si>
    <t>00230027 ЗЗЗ СТУДЕНАТА БГД</t>
  </si>
  <si>
    <t>00230028 ЗЗЗ МУП</t>
  </si>
  <si>
    <t>00230030 ПРОТЕТИКА БГД</t>
  </si>
  <si>
    <t>00230031 ТРАНСФУЗИЈА БГД</t>
  </si>
  <si>
    <t>00230032 НАРКОМАНИЈА БГД</t>
  </si>
  <si>
    <t>00230033 ГОВОРНА ПАТОЛ БГД</t>
  </si>
  <si>
    <t>00230034 БАЊИЦА БГД</t>
  </si>
  <si>
    <t>00230035 ЛАЗА ЛАЗАРЕВИЋ БГД</t>
  </si>
  <si>
    <t>00230036 КВБ ДЕДИЊЕ</t>
  </si>
  <si>
    <t>00230037 МАЈКА И ДЕТЕ БГД</t>
  </si>
  <si>
    <t>00230038 МЕНТАЛНО БГД</t>
  </si>
  <si>
    <t>(У хиљадама динара)</t>
  </si>
  <si>
    <t>00224012 ДЗ ПРЕШЕВО</t>
  </si>
  <si>
    <t>00225001 ДЗ ГРАЧАНИЦА</t>
  </si>
  <si>
    <t>00225002 ДЗ ДОЊА ГУШТЕРИЦА</t>
  </si>
  <si>
    <t>00225003 ДЗ КОСОВО ПОЉЕ</t>
  </si>
  <si>
    <t>00225004 ДЗ ОБИЛИЋ</t>
  </si>
  <si>
    <t>00225005 ДЗ ШТРПЦЕ</t>
  </si>
  <si>
    <t>00225006 КБЦ ПРИШТИНА</t>
  </si>
  <si>
    <t>00225007 АУ ПРИШТИНА</t>
  </si>
  <si>
    <t>00225008 ЗЦ ПРИЗРЕН</t>
  </si>
  <si>
    <t>00225009 ДЗ ПРИШТИНА</t>
  </si>
  <si>
    <t>00225010 ДЗ ДРАГАШ</t>
  </si>
  <si>
    <t>00225011 АУ ПРИЗРЕН</t>
  </si>
  <si>
    <t>00225012 ДЗ ИСТОК</t>
  </si>
  <si>
    <t>00225013 ЗЦ ПЕЋ</t>
  </si>
  <si>
    <t>00225014 СПБ ЗА ПЛ БОЛ ПЕЋ</t>
  </si>
  <si>
    <t>00225015 ЗЦ ЂАКОВИЦА</t>
  </si>
  <si>
    <t>00225016 АУ ПЕЋ</t>
  </si>
  <si>
    <t>00225017 РХ ИСТОК</t>
  </si>
  <si>
    <t>00228001 ДЗ ЗВЕЧАН</t>
  </si>
  <si>
    <t>00202009 ЗЈЗ ЗРЕЊАНИН</t>
  </si>
  <si>
    <t>00202011 ДЗ ЗРЕЊАНИН</t>
  </si>
  <si>
    <t>00202012 ОБ ЗРЕЊАНИН</t>
  </si>
  <si>
    <t>00203009 ЗЈЗ КИКИНДА</t>
  </si>
  <si>
    <t>00204012 ЗЈЗ ПАНЧЕВО</t>
  </si>
  <si>
    <t>00204014 АП ВРШАЦ</t>
  </si>
  <si>
    <t>00204015 ДЗ ВРШАЦ</t>
  </si>
  <si>
    <t>00205005 ЗЈЗ СОМБОР</t>
  </si>
  <si>
    <t>00206012 ТРАНСФУЗИЈА НОВИ САД</t>
  </si>
  <si>
    <t>00206014 ИНСТ ЈЗ НОВИ САД</t>
  </si>
  <si>
    <t>00206024 АП  Н САД</t>
  </si>
  <si>
    <t>00206026 ДЗ ВРБАС</t>
  </si>
  <si>
    <t>00206027 ОБ ВРБАС</t>
  </si>
  <si>
    <t>00206028 АП ВРБАС</t>
  </si>
  <si>
    <t>00207008 ЗЈЗ С. МИТРОВИЦА</t>
  </si>
  <si>
    <t>00207011 ДЗ ИРИГ</t>
  </si>
  <si>
    <t>00207012 ДЗ С МИТРОВИЦА</t>
  </si>
  <si>
    <t>00207013 ОБ С МИТРОВИЦА</t>
  </si>
  <si>
    <t>00208006 ЗЈЗ ШАБАЦ</t>
  </si>
  <si>
    <t>00208008 АП ШАБАЦ</t>
  </si>
  <si>
    <t>00209003 АП ВАЉЕВО</t>
  </si>
  <si>
    <t>00209005 ЗЈЗ ВАЉЕВО</t>
  </si>
  <si>
    <t>00210004 АП СМЕДЕРЕВО</t>
  </si>
  <si>
    <t>00211005 ЗЈЗ ПОЖАРЕВАЦ</t>
  </si>
  <si>
    <t>00211006 АП ПОЖАРЕВАЦ</t>
  </si>
  <si>
    <t>00212011 ИНСТ ЈЗ КРАГУЈЕВАЦ</t>
  </si>
  <si>
    <t>00212012 АП КРАГУЈЕВАЦ</t>
  </si>
  <si>
    <t>00213005 ЗЈЗ ЋУПРИЈА</t>
  </si>
  <si>
    <t>00213008 ДЗ ЈАГОДИНА</t>
  </si>
  <si>
    <t>00213009 ОБ ЈАГОДИНА</t>
  </si>
  <si>
    <t>00213010 АП ЈАГОДИНА</t>
  </si>
  <si>
    <t>00213011 ДЗ ЋУПРИЈА</t>
  </si>
  <si>
    <t>00213012 ОБ ЋУПРИЈА</t>
  </si>
  <si>
    <t>00215005 ЗЈЗ ЗАЈЕЧАР</t>
  </si>
  <si>
    <t>00215006 АП ЗАЈЕЧАР</t>
  </si>
  <si>
    <t>00216004 ЗЈЗ УЖИЦЕ</t>
  </si>
  <si>
    <t>00216005 АП УЖИЦЕ</t>
  </si>
  <si>
    <t>00217004 ЗЈЗ ЧАЧАК</t>
  </si>
  <si>
    <t>00218004 ЗЈЗ КРАЉЕВО</t>
  </si>
  <si>
    <t>00218011 СП Б ВРЊАЧКА БАЊА</t>
  </si>
  <si>
    <t>00219004 ЗЈЗ КРУШЕВАЦ</t>
  </si>
  <si>
    <t>00220021 ИНСТ ЈЗ НИШ</t>
  </si>
  <si>
    <t>00221005 АП ПРОКУПЉЕ</t>
  </si>
  <si>
    <t>00221006 ДЗ ЖИТОРАЂА</t>
  </si>
  <si>
    <t>00222003 ЗЈЗ ПИРОТ</t>
  </si>
  <si>
    <t>00222004 АП ПИРОТ</t>
  </si>
  <si>
    <t>00223003 ЗЈЗ ЛЕСКОВАЦ</t>
  </si>
  <si>
    <t>00223004 АП ЛЕСКОВАЦ</t>
  </si>
  <si>
    <t>00224004 СП Б БУЈАНОВАЧКА БАЊА</t>
  </si>
  <si>
    <t>00224006 ЗЈЗ ВРАЊЕ</t>
  </si>
  <si>
    <t>00224007 АП ВРАЊЕ</t>
  </si>
  <si>
    <t>33 НОВИ ПАЗАР</t>
  </si>
  <si>
    <t>00211012 OБ ПОЖАРЕВАЦ</t>
  </si>
  <si>
    <t>33</t>
  </si>
  <si>
    <t>00218012 ДЗ НОВИ ПАЗАР</t>
  </si>
  <si>
    <t>00221008 ОБ ПРОКУПЉЕ</t>
  </si>
  <si>
    <t>Трошкови службених путовања у иностранство</t>
  </si>
  <si>
    <t>Трошкови путовања у оквиру редовног рада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</si>
  <si>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</si>
  <si>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</si>
  <si>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</si>
  <si>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</si>
  <si>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Текући трансфери осталим нивоима власти</t>
  </si>
  <si>
    <t>Примања од отплате кредита датих удружењима грађана у земљи</t>
  </si>
  <si>
    <t>Примања од отплате кредита датих нефинансијским приватним предузећима у земљи</t>
  </si>
  <si>
    <t>Залихе недовршене производње</t>
  </si>
  <si>
    <t>Залихе готових производа</t>
  </si>
  <si>
    <t>Залихе робе за даљу продају</t>
  </si>
  <si>
    <t>Копови</t>
  </si>
  <si>
    <t>Шуме</t>
  </si>
  <si>
    <t>Воде</t>
  </si>
  <si>
    <t>Робне резерве</t>
  </si>
  <si>
    <t>Кредити осталим нивоима власти</t>
  </si>
  <si>
    <t>Отплата камата на домаће хартије од вредности</t>
  </si>
  <si>
    <t>Отплата камата осталим нивоима власти</t>
  </si>
  <si>
    <t>Отплата камата домаћим јавним финансијским институцијама</t>
  </si>
  <si>
    <t>Отплата камата домаћим пословним банкама</t>
  </si>
  <si>
    <t>Отплата камата осталим домаћим кредиторима</t>
  </si>
  <si>
    <t>24</t>
  </si>
  <si>
    <t>30</t>
  </si>
  <si>
    <t>12</t>
  </si>
  <si>
    <t>Отплата главнице на домаће хартије од вредности, изузев акција</t>
  </si>
  <si>
    <t>Отплата главнице осталим нивоима власти</t>
  </si>
  <si>
    <t>Опрема за заштиту животне средине</t>
  </si>
  <si>
    <t>Стручне услуге</t>
  </si>
  <si>
    <t>Кредити невладиним организацијама у земљи</t>
  </si>
  <si>
    <t>Набавка домаћих акција и осталог капитала</t>
  </si>
  <si>
    <t>Набавка страних хартија од вредности, изузев акција</t>
  </si>
  <si>
    <t>Набавка страних акција и осталог капитала</t>
  </si>
  <si>
    <t>Кредити страним невладиним организацијама</t>
  </si>
  <si>
    <t>Текуће субвенције јавним нефинансијским предузећима и организацијама</t>
  </si>
  <si>
    <t>Капиталне субвенције јавним нефинансијским предузећима и организацијама</t>
  </si>
  <si>
    <t>Текуће субвенције приватним финансијским институцијама</t>
  </si>
  <si>
    <t>Капиталне субвенције приватним финансијским институцијама</t>
  </si>
  <si>
    <t>Текуће субвенције јавним финансијским институцијама</t>
  </si>
  <si>
    <t>Капиталне субвенције јавним финансијским институцијама</t>
  </si>
  <si>
    <t>Текуће субвенције приватним предузећима</t>
  </si>
  <si>
    <t>Капиталне субвенције приватним предузећима</t>
  </si>
  <si>
    <t>Текуће донације страним владама</t>
  </si>
  <si>
    <t>Капиталне донације страним владама</t>
  </si>
  <si>
    <t>Дотације непрофитним организацијама које пружају помоћ домаћинствима</t>
  </si>
  <si>
    <t>Дотације осталим непрофитним институцијама</t>
  </si>
  <si>
    <t>II. УКУПНИ РАСХОДИ И ИЗДАЦИ</t>
  </si>
  <si>
    <t>Услуге очувања животне средине, науке и геодетске услуге</t>
  </si>
  <si>
    <t>Остале специјализоване услуге</t>
  </si>
  <si>
    <t>Земљиште</t>
  </si>
  <si>
    <t>Споредне продаје добара и услуга које врше државне нетржишне јединице</t>
  </si>
  <si>
    <t>Импутиране продаје добара и услуга</t>
  </si>
  <si>
    <t>Други порези које искључиво плаћају предузећа, односно предузетници</t>
  </si>
  <si>
    <t>Други порези које плаћају остала лица или који се не могу идентификовати</t>
  </si>
  <si>
    <t>00218007 СП Б МАТАРУШКА БАЊА</t>
  </si>
  <si>
    <t>Акцизе на деривате нафте</t>
  </si>
  <si>
    <t>Акцизе на дуванске прерађевине</t>
  </si>
  <si>
    <t>Материјали за одржавање хигијене и угоститељство</t>
  </si>
  <si>
    <t>Примања од задуживања код осталих поверилаца у земљи</t>
  </si>
  <si>
    <t>Примања од отплате кредита датих домаћим јавним нефинансијским институцијама</t>
  </si>
  <si>
    <t>Примања од продаје стране валуте</t>
  </si>
  <si>
    <t xml:space="preserve">Републике </t>
  </si>
  <si>
    <t>Плате, додаци и накнаде запослених</t>
  </si>
  <si>
    <t>Исплата накнада за време одсуствовања с посла на терет фондова</t>
  </si>
  <si>
    <t>00206004 ДЗ БЕОЧИН</t>
  </si>
  <si>
    <t>00206005 ДЗ БЕЧЕЈ</t>
  </si>
  <si>
    <t>00206006 ДЗ ЖАБАЉ</t>
  </si>
  <si>
    <t>00206007 ДЗ СРБОБРАН</t>
  </si>
  <si>
    <t>00206008 ДЗ ТЕМЕРИН</t>
  </si>
  <si>
    <t>00206009 ДЗ ТИТЕЛ</t>
  </si>
  <si>
    <t>00206010 ДЗ Н  САД</t>
  </si>
  <si>
    <t>00206013 ЗЗ РЕУМ  Н  САД</t>
  </si>
  <si>
    <t>00206015 ОНКОЛОГИЈА Н  САД</t>
  </si>
  <si>
    <t>00206016 ИНСТ  ПЛ  БОЛ  Н САД</t>
  </si>
  <si>
    <t>00206017 ИНСТ  КВБ Н  САД</t>
  </si>
  <si>
    <t>00206018 ИНСТ  ЗЗ ДЕЦЕ И ОМЛ  Н  САД</t>
  </si>
  <si>
    <t>00206019 СТОМАТ  КЛ  Н  САД</t>
  </si>
  <si>
    <t>00206020 КЦ Н  САД</t>
  </si>
  <si>
    <t>00206021 ЗЗЗ РАДНИКА Н  САД</t>
  </si>
  <si>
    <t>00206022 ЗЗЗ СТУДЕНАТА Н  САД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</si>
  <si>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</si>
  <si>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</si>
  <si>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</si>
  <si>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</si>
  <si>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</si>
  <si>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</si>
  <si>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</si>
  <si>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</si>
  <si>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</si>
  <si>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</si>
  <si>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25</t>
  </si>
  <si>
    <t>28</t>
  </si>
  <si>
    <t>29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</si>
  <si>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</si>
  <si>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</si>
  <si>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</si>
  <si>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</si>
  <si>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</si>
  <si>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</si>
  <si>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</si>
  <si>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</si>
  <si>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</si>
  <si>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</si>
  <si>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</si>
  <si>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Расходи и издаци на терет буџета</t>
  </si>
  <si>
    <t>Капиталне донације од међународних организација</t>
  </si>
  <si>
    <t>Текући трансфери од других нивоа власти</t>
  </si>
  <si>
    <t>Капитални трансфери од других нивоа власти</t>
  </si>
  <si>
    <t>Камате</t>
  </si>
  <si>
    <t>Дивиденде</t>
  </si>
  <si>
    <t>Повлачење прихода од квази корпорација</t>
  </si>
  <si>
    <t>Приход од имовине који припада имаоцима полиса осигурања</t>
  </si>
  <si>
    <t>Закуп непроизведене имовине</t>
  </si>
  <si>
    <t>Приходи од продаје добара и услуга или закупа од стране тржишних организација</t>
  </si>
  <si>
    <t>Драгоцености</t>
  </si>
  <si>
    <t>Отплата камата домаћинствима у земљи</t>
  </si>
  <si>
    <t>Капитални трансфери осталим нивоима власти</t>
  </si>
  <si>
    <t>Отплата камата осталим страним кредиторима</t>
  </si>
  <si>
    <t>Отплата камата на стране финансијске деривате</t>
  </si>
  <si>
    <t>I. УКУПНИ ПРИХОДИ И ПРИМАЊА</t>
  </si>
  <si>
    <t>Порези на добит и капиталне добитке које плаћају предузећа и друга правна лица</t>
  </si>
  <si>
    <t>Други једнократни порези на имовину</t>
  </si>
  <si>
    <t>Други периодични порези на имовину</t>
  </si>
  <si>
    <t>Примања од продаје драгоцености</t>
  </si>
  <si>
    <t>Примања од продаје земљишта</t>
  </si>
  <si>
    <t>Примања од продаје подземних блага</t>
  </si>
  <si>
    <t>Примања од продаје шума и вода</t>
  </si>
  <si>
    <t>Приходи од новчаних казни за привредне преступе</t>
  </si>
  <si>
    <t>Приходи од новчаних казни за прекршаје</t>
  </si>
  <si>
    <t>Приходи од пенала</t>
  </si>
  <si>
    <t>Приходи од одузете имовинске користи</t>
  </si>
  <si>
    <t>Остале новчане казне, пенали и приходи од одузете имовинске користи</t>
  </si>
  <si>
    <t>Накнада штете од дивљачи</t>
  </si>
  <si>
    <t>Трансфери између буџетских корисника на истом нивоу</t>
  </si>
  <si>
    <t>Републике</t>
  </si>
  <si>
    <t>Аутономне покрајине</t>
  </si>
  <si>
    <t>ПОРЕЗ НА МЕЂУНАРОДНУ ТРГОВИНУ И ТРАНСАКЦИЈЕ (од 5024 до 5029)</t>
  </si>
  <si>
    <t>Нематеријална имовина</t>
  </si>
  <si>
    <t>00204009 СП Б Б ЦРКВА</t>
  </si>
  <si>
    <t>00204010 СП Б ВРШАЦ</t>
  </si>
  <si>
    <t>00204011 СП Б КОВИН</t>
  </si>
  <si>
    <t>00204013 АП ПАНЧЕВО</t>
  </si>
  <si>
    <t>00205001 ДЗ АПАТИН</t>
  </si>
  <si>
    <t>00205002 ДЗ КУЛА</t>
  </si>
  <si>
    <t>00205003 ДЗ ОЏАЦИ</t>
  </si>
  <si>
    <t>00205006 АП СОМБОР</t>
  </si>
  <si>
    <t>00206001 ДЗ БАЧ</t>
  </si>
  <si>
    <t>Капиталне дотације међународним организацијама</t>
  </si>
  <si>
    <t>00206023 ПАСТЕРОВ ЗАВОД НОВИ САД</t>
  </si>
  <si>
    <t>00207001 ДЗ ИНЂИЈА</t>
  </si>
  <si>
    <t>00207002 ДЗ ПЕЋИНЦИ</t>
  </si>
  <si>
    <t>00207003 ДЗ РУМА</t>
  </si>
  <si>
    <t>00207004 ДЗ С  ПАЗОВА</t>
  </si>
  <si>
    <t>00207005 ДЗ ШИД</t>
  </si>
  <si>
    <t>00211007 ДЗ ЖАБАРИ</t>
  </si>
  <si>
    <t>Трансфери између организација обавезног социјалног осигурања</t>
  </si>
  <si>
    <t>Кредити домаћим јавним финансијским институцијама</t>
  </si>
  <si>
    <t>Кредити физичким лицима и домаћинствима у земљи</t>
  </si>
  <si>
    <t>Кредити домаћим нефинансијским приватним предузећима</t>
  </si>
  <si>
    <t>Отплата главнице домаћим јавним финансијским институцијама</t>
  </si>
  <si>
    <t>Отплата главнице домаћим пословним банкама</t>
  </si>
  <si>
    <t>Отплата главнице осталим домаћим кредиторима</t>
  </si>
  <si>
    <t>Отплата главнице домаћинствима у земљи</t>
  </si>
  <si>
    <t>Отплата домаћих меница</t>
  </si>
  <si>
    <t>Отплата главнице страним владама</t>
  </si>
  <si>
    <t>Услуге одржавања аутопутева</t>
  </si>
  <si>
    <t>Услуге одржавања националних паркова и природних површина</t>
  </si>
  <si>
    <t>Општи порези на добра и услуге</t>
  </si>
  <si>
    <t>Добит фискалних монопола</t>
  </si>
  <si>
    <t>Порези на појединачне услуге</t>
  </si>
  <si>
    <t>Други порези на добра и услуге</t>
  </si>
  <si>
    <t>Царине и друге увозне дажбине</t>
  </si>
  <si>
    <t>Порези на извоз</t>
  </si>
  <si>
    <t>Добит извозних или увозних монопола</t>
  </si>
  <si>
    <t>Добит по основу разлике између куповног и продајног девизног курса</t>
  </si>
  <si>
    <t>Порези на продају или куповину девиза</t>
  </si>
  <si>
    <t>Други порези на међународну трговину и трансакције</t>
  </si>
  <si>
    <t>Порез на доходак, добит и капиталну добит нераспоредив између физичких и правних лица</t>
  </si>
  <si>
    <t>Остали једнократни порези на имовину</t>
  </si>
  <si>
    <t>Остали порези које плаћају искључиво предузећа и предузетници</t>
  </si>
  <si>
    <t>00209004 ДЗ ЛАЈКОВАЦ</t>
  </si>
  <si>
    <t>00210002 ОБ С ПАЛАНКА</t>
  </si>
  <si>
    <t>00210003 АП С  ПАЛАНКА</t>
  </si>
  <si>
    <t>00210005 ДЗ В  ПЛАНА</t>
  </si>
  <si>
    <t>00210006 ДЗ С  ПАЛАНКА</t>
  </si>
  <si>
    <t>00210007 АП В  ПЛАНА</t>
  </si>
  <si>
    <t>00211001 ДЗ В  ГРАДИШТЕ</t>
  </si>
  <si>
    <t>00211002 ДЗ ЖАГУБИЦА</t>
  </si>
  <si>
    <t>Материјали за очување животне средине и науку</t>
  </si>
  <si>
    <t>Материјали за образовање, културу и спорт</t>
  </si>
  <si>
    <t>Медицински и лабораторијски материјали</t>
  </si>
  <si>
    <t>Материјали за посебне намене</t>
  </si>
  <si>
    <t>03</t>
  </si>
  <si>
    <t>01</t>
  </si>
  <si>
    <t>02</t>
  </si>
  <si>
    <t>05</t>
  </si>
  <si>
    <t>09</t>
  </si>
  <si>
    <t>04</t>
  </si>
  <si>
    <t>06</t>
  </si>
  <si>
    <t>08</t>
  </si>
  <si>
    <t>07</t>
  </si>
  <si>
    <t>23</t>
  </si>
  <si>
    <t>Ознака ОП</t>
  </si>
  <si>
    <t>Број конта</t>
  </si>
  <si>
    <t>Опис</t>
  </si>
  <si>
    <t>Залихе материјала</t>
  </si>
  <si>
    <t>00201001 ДЗ Б ТОПОЛА</t>
  </si>
  <si>
    <t>00218006 РХ ВРЊАЧКА БАЊА</t>
  </si>
  <si>
    <t>00218008 АУ КРАЉЕВО</t>
  </si>
  <si>
    <t>00218009 ДЗ ТУТИН</t>
  </si>
  <si>
    <t>00218010 ДЗ ВРЊАЧКА БАЊА</t>
  </si>
  <si>
    <t>00219001 ДЗ ТРСТЕНИК</t>
  </si>
  <si>
    <t>00219003 СП Б РИБАРСКА БАЊА</t>
  </si>
  <si>
    <t>00219005 АУ КРУШЕВАЦ</t>
  </si>
  <si>
    <t>00219006 ДЗ БРУС</t>
  </si>
  <si>
    <t>00219007 ДЗ АЛЕКСАНДРОВАЦ</t>
  </si>
  <si>
    <t>00219008 ДЗ ЋИЋЕВАЦ</t>
  </si>
  <si>
    <t>00219009 ДЗ ВАРВАРИН</t>
  </si>
  <si>
    <t>00220001 ДЗ ГАЏИН ХАН</t>
  </si>
  <si>
    <t>00220002 ДЗ ДОЉЕВАЦ</t>
  </si>
  <si>
    <t>00220003 ДЗ СВРЉИГ</t>
  </si>
  <si>
    <t>00220004 ДЗ СОКОБАЊА</t>
  </si>
  <si>
    <t>00220005 ДЗ НИШ</t>
  </si>
  <si>
    <t>00220006 ДЗ МЕРОШИНА</t>
  </si>
  <si>
    <t>00220007 ДЗ РАЖАЊ</t>
  </si>
  <si>
    <t>00220009 СП Б ТОПОНИЦА</t>
  </si>
  <si>
    <t>00220010 СП Б СОКО БАЊА</t>
  </si>
  <si>
    <t>00220011 СП Б ОЗРЕН</t>
  </si>
  <si>
    <t>00221001 ДЗ КУРШУМЛИЈА</t>
  </si>
  <si>
    <t>00221002 ДЗ БЛАЦЕ</t>
  </si>
  <si>
    <t>00222001 ДЗ БЕЛА ПАЛАНКА</t>
  </si>
  <si>
    <t>00228004 ЗЈЗ К. МИТРОВИЦА</t>
  </si>
  <si>
    <t>00229001 АП ГЊИЛАНЕ</t>
  </si>
  <si>
    <t>00230024 ГЗЈЗ БГД</t>
  </si>
  <si>
    <t>00230052 АП БГД</t>
  </si>
  <si>
    <t>00230053 ИНСТ ЈЗ СРБИЈЕ</t>
  </si>
  <si>
    <t>00230055 ВМА БЕОГРАД</t>
  </si>
  <si>
    <t>Примања од продаје робних резерви</t>
  </si>
  <si>
    <t>Примања од продаје залиха производње</t>
  </si>
  <si>
    <t>Примања од продаје робе за даљу продају</t>
  </si>
  <si>
    <t>Куповина зграда и објеката</t>
  </si>
  <si>
    <t>Изградња зграда и објеката</t>
  </si>
  <si>
    <t>Капитално одржавање зграда и објеката</t>
  </si>
  <si>
    <t>Пројектно планирање</t>
  </si>
  <si>
    <t>Опрема за саобраћај</t>
  </si>
  <si>
    <t>Опрема за производњу, моторна, непокретна и немоторна опрема</t>
  </si>
  <si>
    <t>Култивисана имовина</t>
  </si>
  <si>
    <t>Примања од продаје непокретности</t>
  </si>
  <si>
    <t>Примања од продаје покретне имовине</t>
  </si>
  <si>
    <t>Остали трошкови</t>
  </si>
  <si>
    <t>Накнада штете за повреде или штету насталу услед елементарних непогода</t>
  </si>
  <si>
    <t>Расходи који се финансирају из средстава за реализацију националног инвестиционог плана</t>
  </si>
  <si>
    <t>Остале некретнине и опрема</t>
  </si>
  <si>
    <t>ПОРЕЗИ (5004 + 5008 + 5010 + 5017 + 5023 + 5030 + 5033 + 5040)</t>
  </si>
  <si>
    <t>ПОРЕЗ НА ДОХОДАК, ДОБИТ И КАПИТАЛНЕ ДОБИТКЕ (од 5005 до 5007)</t>
  </si>
  <si>
    <t>ПОРЕЗ НА ФОНД ЗАРАДА (5009)</t>
  </si>
  <si>
    <t>ПОРЕЗ НА ИМОВИНУ (од 5011 до 5016)</t>
  </si>
  <si>
    <t>ПОРЕЗ НА ДОБРА И УСЛУГЕ (од 5018 до 5022)</t>
  </si>
  <si>
    <t>Помоћ у медицинском лечењу запосленог или чланова уже породице и друге помоћи запосленом</t>
  </si>
  <si>
    <t>Накнаде трошкова за запослене</t>
  </si>
  <si>
    <t>Награде запосленима и остали посебни расходи</t>
  </si>
  <si>
    <t>Трошкови путовања ученика</t>
  </si>
  <si>
    <t>00201005 АП СУБОТИЦА</t>
  </si>
  <si>
    <t>00202001 ДЗ ЖИТИШТЕ</t>
  </si>
  <si>
    <t>00202003 ДЗ Н  БЕЧЕЈ</t>
  </si>
  <si>
    <t>00202004 ДЗ СЕЧАЊ</t>
  </si>
  <si>
    <t>00202007 СП Б МЕЛЕНЦИ</t>
  </si>
  <si>
    <t>00202008 СП Б ЗРЕЊАНИН</t>
  </si>
  <si>
    <t>00202010 АП ЗРЕЊАНИН</t>
  </si>
  <si>
    <t>00203001 ДЗ АДА</t>
  </si>
  <si>
    <t>00203002 ДЗ КАЊИЖА</t>
  </si>
  <si>
    <t>00203003 ДЗ Н  КНЕЖЕВАЦ</t>
  </si>
  <si>
    <t>00203004 ДЗ ЧОКА</t>
  </si>
  <si>
    <t>00203007 СП Б Н КНЕЖЕВАЦ</t>
  </si>
  <si>
    <t>00203008 РХ КАЊИЖА</t>
  </si>
  <si>
    <t>00203010 АП КИКИНДА</t>
  </si>
  <si>
    <t>00212014 ХМП КРАГУЈЕВАЦ</t>
  </si>
  <si>
    <t>00230039 ОНКОЛОГИЈА БГД</t>
  </si>
  <si>
    <t>00230040 РЕУМАТОЛОГИЈА БГД</t>
  </si>
  <si>
    <t>00230041 РЕХАБИЛИТАЦИЈА БГД</t>
  </si>
  <si>
    <t>00230042 ЗОТОВИЋ БГД</t>
  </si>
  <si>
    <t>00230043 НЕУРОПС ДЕЦЕ БГД</t>
  </si>
  <si>
    <t>00230044 ДЕЧ КЛ БГД</t>
  </si>
  <si>
    <t>00230045 ГАК</t>
  </si>
  <si>
    <t>00230047 КБЦ Б КОСА</t>
  </si>
  <si>
    <t>00230048 КБЦ Д МИШОВИЋ</t>
  </si>
  <si>
    <t>00230049 КБЦ ЗЕМУН</t>
  </si>
  <si>
    <t>00230050 КБЦ ЗВЕЗДАРА</t>
  </si>
  <si>
    <t>00230051 КЦС</t>
  </si>
  <si>
    <t>00312001 ЗЗЗ РАДНИКА ЗАСТАВЕ КРАГУЈЕВАЦ</t>
  </si>
  <si>
    <t>Услуге информисања</t>
  </si>
  <si>
    <t>Амортизација опреме</t>
  </si>
  <si>
    <t>Амортизација осталих некретнина и опреме</t>
  </si>
  <si>
    <t>Употреба драгоцености</t>
  </si>
  <si>
    <t>Употреба земљишта</t>
  </si>
  <si>
    <t>Употреба подземног блага</t>
  </si>
  <si>
    <t>Употреба шума и вода</t>
  </si>
  <si>
    <t>Амортизација нематеријалне имовине</t>
  </si>
  <si>
    <t>00206025 ХМП Н САД</t>
  </si>
  <si>
    <t>Отплата камата по гаранцијама</t>
  </si>
  <si>
    <t>Текуће дотације међународним организацијама</t>
  </si>
  <si>
    <t>00201004 ЗЈЗ СУБОТИЦА</t>
  </si>
  <si>
    <t>00201006 ДЗ СУБОТИЦА</t>
  </si>
  <si>
    <t>Доприноси за социјално осигурање на терет послодавца</t>
  </si>
  <si>
    <t>Примања од продаје осталих основних средстава</t>
  </si>
  <si>
    <t>Примања од задуживања од домаћинстава у земљи</t>
  </si>
  <si>
    <t>Услуге за домаћинство и угоститељство</t>
  </si>
  <si>
    <t>Репрезентација</t>
  </si>
  <si>
    <t>Остале опште услуге</t>
  </si>
  <si>
    <t>Пољопривредне услуге</t>
  </si>
  <si>
    <t>Услуге образовања, културе и спорта</t>
  </si>
  <si>
    <t>Медицинске услуге</t>
  </si>
  <si>
    <t>Нефинансијска имовина која се финансира из средстава за реализацију националног инвестиционог плана</t>
  </si>
  <si>
    <t>Кредити страним владама</t>
  </si>
  <si>
    <t>Кредити међународним организацијама</t>
  </si>
  <si>
    <t>Кредити страним пословним банкама</t>
  </si>
  <si>
    <t>Кредити страним нефинансијским институцијама</t>
  </si>
  <si>
    <t>Негативне курсне разлике</t>
  </si>
  <si>
    <t>Казне за кашњење</t>
  </si>
  <si>
    <t>Порези на доходак, добит и капиталне добитке који се не могу разврстати између физичких и правних лица</t>
  </si>
  <si>
    <t>Примања од отплате кредита датих страним невладиним организацијама</t>
  </si>
  <si>
    <t>Примања од продаје страних акција и осталог капитала</t>
  </si>
  <si>
    <t>Приходи из буџета</t>
  </si>
  <si>
    <t>Меморандумске ставке за рефундацију расхода</t>
  </si>
  <si>
    <t>Меморандумске ставке за рефундацију расхода из претходне године</t>
  </si>
  <si>
    <t>Остале накнаде из буџета</t>
  </si>
  <si>
    <t>Периодични порези на непокретности</t>
  </si>
  <si>
    <t>Периодични порези на нето имовину</t>
  </si>
  <si>
    <t>Порези на заоставштину, наслеђе и поклон</t>
  </si>
  <si>
    <t>Порези на финансијске и капиталне трансакције</t>
  </si>
  <si>
    <t>Примања од задуживања од осталих иностраних поверилаца</t>
  </si>
  <si>
    <t>Примања од иностраних финансијских деривата</t>
  </si>
  <si>
    <t>Исправка спољног дуга</t>
  </si>
  <si>
    <t>Примања од продаје домаћих хартија од вредности, изузев акција</t>
  </si>
  <si>
    <t>Примања од отплате кредита датих осталим нивоима власти</t>
  </si>
  <si>
    <t>Примања од отплате кредита датих домаћим јавним финансијским институцијама</t>
  </si>
  <si>
    <t>28 КОСОВСКА МИТРОВИЦА</t>
  </si>
  <si>
    <t>30 БЕОГРАД</t>
  </si>
  <si>
    <t>02 ЗРЕЊАНИН</t>
  </si>
  <si>
    <t>04 ПАНЧЕВО</t>
  </si>
  <si>
    <t>08 ШАБАЦ</t>
  </si>
  <si>
    <t>09 ВАЉЕВО</t>
  </si>
  <si>
    <t>11 ПОЖАРЕВАЦ</t>
  </si>
  <si>
    <t>15 ЗАЈЕЧАР</t>
  </si>
  <si>
    <t>16 УЖИЦЕ</t>
  </si>
  <si>
    <t>17 ЧАЧАК</t>
  </si>
  <si>
    <t>18 КРАЉЕВО</t>
  </si>
  <si>
    <t>19 КРУШЕВАЦ</t>
  </si>
  <si>
    <t>20 НИШ</t>
  </si>
  <si>
    <t>21 ПРОКУПЉЕ</t>
  </si>
  <si>
    <t>24 ВРАЊЕ</t>
  </si>
  <si>
    <t>29 ГЊИЛАНЕ</t>
  </si>
  <si>
    <t>Доприноси за социјално осигурање лица која обављају самосталну делатност и незапослених лица</t>
  </si>
  <si>
    <t>Доприноси за социјално осигурање који се не могу разврстати</t>
  </si>
  <si>
    <t>Социјални доприноси на терет осигураника</t>
  </si>
  <si>
    <t>00222005 ДЗ БАБУШНИЦА</t>
  </si>
  <si>
    <t>00222006 ДЗ ДИМИТРОВГРАД</t>
  </si>
  <si>
    <t>00223001 ДЗ БОЈНИК</t>
  </si>
  <si>
    <t>00223005 ДЗ ЛЕБАНЕ</t>
  </si>
  <si>
    <t>00223006 РХ СИЈЕРИНСКА БАЊА</t>
  </si>
  <si>
    <t>00223007 ДЗ ВЛАСОТИНЦЕ</t>
  </si>
  <si>
    <t>00223008 ДЗ ЛЕСКОВАЦ</t>
  </si>
  <si>
    <t>00223009 ОБ ЛЕСКОВАЦ</t>
  </si>
  <si>
    <t>00223010 ДЗ МЕДВЕЂА</t>
  </si>
  <si>
    <t>00224001 ЗЦ ВРАЊЕ</t>
  </si>
  <si>
    <t>00224002 ЗЦ СУРДУЛИЦА</t>
  </si>
  <si>
    <t>00224003 СП Б СУРДУЛИЦА</t>
  </si>
  <si>
    <t>00224005 РХ ВРАЊСКА БАЊА</t>
  </si>
  <si>
    <t>00224008 ДЗ ВЛАДИЧИН ХАН</t>
  </si>
  <si>
    <t>00224009 ДЗ БУЈАНОВАЦ</t>
  </si>
  <si>
    <t>00224010 ДЗ БОСИЛЕГРАД</t>
  </si>
  <si>
    <t>00224011 АП БУЈАНОВАЦ</t>
  </si>
  <si>
    <t>00212001 ДЗ КРАГУЈЕВАЦ</t>
  </si>
  <si>
    <t>00212002 ДЗ БАТОЧИНА</t>
  </si>
  <si>
    <t>00212003 ДЗ КНИЋ</t>
  </si>
  <si>
    <t>00212004 ДЗ ЛАПОВО</t>
  </si>
  <si>
    <t>00212005 ДЗ РАЧА</t>
  </si>
  <si>
    <t>00212006 ДЗ ТОПОЛА</t>
  </si>
  <si>
    <t>00212007 ЗЦ АРАНЂЕЛОВАЦ</t>
  </si>
  <si>
    <t>00212008 СТОМАТОЛОГИЈА КРАГУЈЕВАЦ</t>
  </si>
  <si>
    <t>00212009 СП Б БУКОВИЧКА БАЊА</t>
  </si>
  <si>
    <t>00212010 КЦ КРАГУЈЕВАЦ</t>
  </si>
  <si>
    <t>00212013 АП АРАНЂЕЛОВАЦ</t>
  </si>
  <si>
    <t>00213001 ДЗ ДЕСПОТОВАЦ</t>
  </si>
  <si>
    <t>00213002 ДЗ СВИЛАЈНАЦ</t>
  </si>
  <si>
    <t>00213007 ДЗ РЕКОВАЦ</t>
  </si>
  <si>
    <t>00214002 ЗЦ НЕГОТИН</t>
  </si>
  <si>
    <t>00214003 ЗЦ КЛАДОВО</t>
  </si>
  <si>
    <t>00214005 АУ БОР</t>
  </si>
  <si>
    <t>00214006 ДЗ МАЈДАНПЕК</t>
  </si>
  <si>
    <t>00214007 ОБ МАЈДАНПЕК</t>
  </si>
  <si>
    <t>00215001 ДЗ БОЉЕВАЦ</t>
  </si>
  <si>
    <t>00215002 ЗЦ КЊАЖЕВАЦ</t>
  </si>
  <si>
    <t>00215003 ЗЦ ЗАЈЕЧАР</t>
  </si>
  <si>
    <t>00215004 РХ ГАМЗИГРАД</t>
  </si>
  <si>
    <t>00216001 ЗЦ УЖИЦЕ</t>
  </si>
  <si>
    <t>00216003 РХ ЗЛАТИБОР</t>
  </si>
  <si>
    <t>00217001 ЗЦ ЧАЧАК</t>
  </si>
  <si>
    <t>00217003 РХ ИВАЊИЦА</t>
  </si>
  <si>
    <t>00217006 АП Г  МИЛАНОВАЦ</t>
  </si>
  <si>
    <t>00218001 ДЗ РАШКА</t>
  </si>
  <si>
    <t>00218005 СП Б НОВИ ПАЗАР</t>
  </si>
  <si>
    <t>00206029 ВМЦ НОВИ САД</t>
  </si>
  <si>
    <t>00209011 ОБ ВАЉЕВО</t>
  </si>
  <si>
    <t>00210009 ДЗ СМЕДЕРЕВО</t>
  </si>
  <si>
    <t>00213014 ДЗ ПАРАЋИН</t>
  </si>
  <si>
    <t>00213015 АП ПАРАЋИН</t>
  </si>
  <si>
    <t>00213016 ОБ ПАРАЋИН</t>
  </si>
  <si>
    <t>00218013 ОБ НОВИ ПАЗАР</t>
  </si>
  <si>
    <t>00219012 ОБ КРУШЕВАЦ</t>
  </si>
  <si>
    <t>00220024 ВОЈНА БОЛНИЦА НИШ</t>
  </si>
  <si>
    <t>Текуће помоћи од ЕУ</t>
  </si>
  <si>
    <t>Капиталне помоћи од ЕУ</t>
  </si>
  <si>
    <t>Амортизација култивисане опреме</t>
  </si>
  <si>
    <t>Отплата камата на хартије од вредности емитоване на иностраном финансијском тржишту</t>
  </si>
  <si>
    <t>Остали пратећи трошкови задуживања</t>
  </si>
  <si>
    <t>Новчане казне и пенали</t>
  </si>
  <si>
    <t>Опрема за образовање, културу и спорт</t>
  </si>
  <si>
    <t>Отплата главнице на хартије од вредности, изузев акција, емитоване на иностраном финансијском тржишту</t>
  </si>
  <si>
    <t>Отплата гаранција по комерцијалним трансакцијама</t>
  </si>
  <si>
    <t>Примања од емитовања хартија од вредности, изузев акција, на иностраном финансијском тржишту</t>
  </si>
  <si>
    <t>ТЕКУЋИ ПРИХОДИ И ПРИМАЊА ОД ПРОДАЈЕ НЕФИНАНСИЈСКЕ ИМОВИНЕ (5002 + 5106)</t>
  </si>
  <si>
    <t>ТЕКУЋИ ПРИХОДИ (5003 + 5047 + 5057 + 5069 + 5094 + 5099 + 5103)</t>
  </si>
  <si>
    <t>АКЦИЗЕ (од 5034 до 5039)</t>
  </si>
  <si>
    <t>ДОНАЦИЈЕ, ПОМОЋИ И ТРАНСФЕРИ (5058 + 5061 + 5066)</t>
  </si>
  <si>
    <t>ДОНАЦИЈЕ И ПОМОЋИ ОД МЕЂУНАРОДНИХ ОРГАНИЗАЦИЈА (од 5062 до 5065)</t>
  </si>
  <si>
    <t>ТРАНСФЕРИ ОД ДРУГИХ НИВОА ВЛАСТИ (5067 + 5068)</t>
  </si>
  <si>
    <t>ДРУГИ ПРИХОДИ (5070 + 5077 + 5082 + 5089 + 5092)</t>
  </si>
  <si>
    <t>ПРИХОДИ ОД ИМОВИНЕ (од 5071 до 5076)</t>
  </si>
  <si>
    <t>ПРИХОДИ ОД ПРОДАЈЕ ДОБАРА И УСЛУГА (од 5078 до 5081)</t>
  </si>
  <si>
    <t>НОВЧАНЕ КАЗНЕ И ОДУЗЕТА ИМОВИНСКА КОРИСТ (од 5083 до 5088)</t>
  </si>
  <si>
    <t>Приходи од новчаних казни за кривична дела</t>
  </si>
  <si>
    <t>ДОБРОВОЉНИ ТРАНСФЕРИ ОД ФИЗИЧКИХ И ПРАВНИХ ЛИЦА (5090 + 5091)</t>
  </si>
  <si>
    <t>МЕШОВИТИ И НЕОДРЕЂЕНИ ПРИХОДИ (5093)</t>
  </si>
  <si>
    <t>МЕМОРАНДУМСКЕ СТАВКЕ ЗА РЕФУНДАЦИЈУ РАСХОДА (5095 + 5097)</t>
  </si>
  <si>
    <t>МЕМОРАНДУМСКЕ СТАВКЕ ЗА РЕФУНДАЦИЈУ РАСХОДА (5096)</t>
  </si>
  <si>
    <t>МЕМОРАНДУМСКЕ СТАВКЕ ЗА РЕФУНДАЦИЈУ РАСХОДА ИЗ ПРЕТХОДНЕ ГОДИНЕ (5098)</t>
  </si>
  <si>
    <t>ТРАНСФЕРИ ИЗМЕЂУ БУЏЕТСКИХ КОРИСНИКА НА ИСТОМ НИВОУ (5100)</t>
  </si>
  <si>
    <t>ТРАНСФЕРИ ИЗМЕЂУ БУЏЕТСКИХ КОРИСНИКА НА ИСТОМ НИВОУ (5101 + 5102)</t>
  </si>
  <si>
    <t>ПРИХОДИ ИЗ БУЏЕТА (5104)</t>
  </si>
  <si>
    <t>ПРИХОДИ ИЗ БУЏЕТА (5105)</t>
  </si>
  <si>
    <t>ПРИМАЊА ОД ПРОДАЈЕ НЕФИНАНСИЈСКЕ ИМОВИНЕ (5107 + 5114 + 5121 + 5124)</t>
  </si>
  <si>
    <t>ПРИМАЊА ОД ПРОДАЈЕ ОСНОВНИХ СРЕДСТАВА (5108 + 5110 + 5112)</t>
  </si>
  <si>
    <t>ПРИМАЊА ОД ПРОДАЈЕ НЕПОКРЕТНОСТИ (5109)</t>
  </si>
  <si>
    <t>ПРИМАЊА ОД ПРОДАЈЕ ПОКРЕТНЕ ИМОВИНЕ (5111)</t>
  </si>
  <si>
    <t>ПРИМАЊА ОД ПРОДАЈЕ ОСТАЛИХ ОСНОВНИХ СРЕДСТАВА (5113)</t>
  </si>
  <si>
    <t>ПРИМАЊА ОД ПРОДАЈЕ ЗАЛИХА (5115 + 5117 + 5119)</t>
  </si>
  <si>
    <t>ПРИМАЊА ОД ПРОДАЈЕ РОБНИХ РЕЗЕРВИ (5116)</t>
  </si>
  <si>
    <t>ПРИМАЊА ОД ПРОДАЈЕ ЗАЛИХА  ПРОИЗВОДЊЕ (5118)</t>
  </si>
  <si>
    <t>ПРИМАЊА ОД ПРОДАЈЕ РОБЕ ЗА ДАЉУ ПРОДАЈУ (5120)</t>
  </si>
  <si>
    <t>ПРИМАЊА ОД ПРОДАЈЕ ДРАГОЦЕНОСТИ (5122)</t>
  </si>
  <si>
    <t>ПРИМАЊА ОД ПРОДАЈЕ ДРАГОЦЕНОСТИ (5123)</t>
  </si>
  <si>
    <t>ПРИМАЊА ОД ПРОДАЈЕ ПРИРОДНЕ ИМОВИНЕ (5125 + 5127 + 5129)</t>
  </si>
  <si>
    <t>ПРИМАЊА ОД ПРОДАЈЕ ЗЕМЉИШТА (5126)</t>
  </si>
  <si>
    <t>ПРИМАЊА ОД ПРОДАЈЕ ПОДЗЕМНИХ БЛАГА (5128)</t>
  </si>
  <si>
    <t>ПРИМАЊА ОД ПРОДАЈЕ ШУМА И ВОДА (5130)</t>
  </si>
  <si>
    <t>ПРИМАЊА ОД ЗАДУЖИВАЊА И ПРОДАЈЕ ФИНАНСИЈСКЕ ИМОВИНЕ (5132 + 5151)</t>
  </si>
  <si>
    <t>ПРИМАЊА ОД ЗАДУЖИВАЊА (5133 + 5143)</t>
  </si>
  <si>
    <t>ПРИМАЊА ОД ДОМАЋИХ ЗАДУЖИВАЊА (од 5134 до 5142)</t>
  </si>
  <si>
    <t>ПРИМАЊА ОД ИНОСТРАНОГ ЗАДУЖИВАЊА (од 5144 до 5150)</t>
  </si>
  <si>
    <t>Примања од задуживања од иностраних пословних банака</t>
  </si>
  <si>
    <t>ПРИМАЊА ОД ПРОДАЈЕ ФИНАНСИЈСКЕ ИМОВИНЕ (5152 + 5162)</t>
  </si>
  <si>
    <t xml:space="preserve">ПРИМАЊА ОД ПРОДАЈЕ ДОМАЋЕ ФИНАНСИЈСКЕ ИМОВИНЕ (од 5153 до 5161) </t>
  </si>
  <si>
    <t>Примања од отплате кредита домаћим пословним банкама</t>
  </si>
  <si>
    <t>ПРИМАЊА ОД ПРОДАЈЕ СТРАНЕ ФИНАНСИЈСКЕ ИМОВИНЕ (од 5163 до 5170)</t>
  </si>
  <si>
    <t>УКУПНИ ПРИХОДИ И ПРИМАЊА (5001 + 5131)</t>
  </si>
  <si>
    <t>ТЕКУЋИ РАСХОДИ И ИЗДАЦИ ЗА НЕФИНАНСИЈСКЕ ИМОВИНЕ (5173 + 5341)</t>
  </si>
  <si>
    <t>ТЕКУЋИ РАСХОДИ (5174 + 5196 + 5241 + 5256 + 5280 + 5293 + 5309 + 5324)</t>
  </si>
  <si>
    <t>РАСХОДИ ЗА ЗАПОСЛЕНЕ (5175 + 5177 + 5181 + 5183 + 5188 + 5190 + 5192 + 5194)</t>
  </si>
  <si>
    <t>ПЛАТЕ, ДОДАЦИ И НАКНАДЕ ЗАПОСЛЕНИХ (ЗАРАДЕ) (5176)</t>
  </si>
  <si>
    <t>СОЦИЈАЛНИ ДОПРИНОСИ НА ТЕРЕТ ПОСЛОДАВЦА (од 5178 до 5180)</t>
  </si>
  <si>
    <t>Допринос за пензијско и инвалидско осигурање</t>
  </si>
  <si>
    <t>НАКНАДЕ У НАТУРИ (5182)</t>
  </si>
  <si>
    <t>СОЦИЈАЛНА ДАВАЊА ЗАПОСЛЕНИМА (од 5184 до 5187)</t>
  </si>
  <si>
    <t>НАКНАДА ТРОШКОВА ЗА ЗАПОСЛЕНЕ (5189)</t>
  </si>
  <si>
    <t>НАГРАДЕ ЗАПОСЛЕНИМА И ОСТАЛИ ПОСЕБНИ РАСХОДИ (5191)</t>
  </si>
  <si>
    <t>ПОСЛАНИЧКИ ДОДАТАК (5193)</t>
  </si>
  <si>
    <t>СУДИЈСКИ ДОДАТАК (5195)</t>
  </si>
  <si>
    <t xml:space="preserve">КОРИШЋЕЊЕ УСЛУГА И РОБА (5197 + 5205 + 5211 + 5220 + 5228 + 5231) </t>
  </si>
  <si>
    <t>СТАЛНИ ТРОШКОВИ (од 5198 до 5204)</t>
  </si>
  <si>
    <t>ТРОШКОВИ ПУТОВАЊА (од 5206 до 5210)</t>
  </si>
  <si>
    <t>УСЛУГЕ ПО УГОВОРУ (од 5212 до 5219)</t>
  </si>
  <si>
    <t>СПЕЦИЈАЛИЗОВАНЕ УСЛУГЕ (од 5221 до 5227)</t>
  </si>
  <si>
    <t>ТЕКУЋЕ ПОПРАВКЕ И ОДРЖАВАЊЕ (5229 + 5230)</t>
  </si>
  <si>
    <t>МАТЕРИЈАЛ (од 5232 до 5240)</t>
  </si>
  <si>
    <t>Материјали за пољопривреду</t>
  </si>
  <si>
    <t>АМОРТИЗАЦИЈА И УПОТРЕБА СРЕДСТАВА ЗА РАД (5242 + 5246 + 5248 + 5250 + 5254)</t>
  </si>
  <si>
    <t>АМОРТИЗАЦИЈА НЕКРЕТНИНА И ОПРЕМЕ (од 5243 до 5245)</t>
  </si>
  <si>
    <t>Амортизација зграда и грађевинскиx објеката</t>
  </si>
  <si>
    <t>АМОРТИЗАЦИЈА КУЛТИВИСАНЕ ИМОВИНЕ (5247)</t>
  </si>
  <si>
    <t>УПОТРЕБА ДРАГОЦЕНОСТИ (5249)</t>
  </si>
  <si>
    <t>УПОТРЕБА ПРИРОДНЕ ИМОВИНЕ (од 5251 до 5253)</t>
  </si>
  <si>
    <t>АМОРТИЗАЦИЈА НЕМАТЕРИЈАЛНЕ ИМОВИНЕ (5255)</t>
  </si>
  <si>
    <t>ОТПЛАТА КАМАТА И ПРАТЕЋИ ТРОШКОВИ ЗАДУЖИВАЊА (5257 + 5267 + 5274 + 5276)</t>
  </si>
  <si>
    <t>ОТПЛАТЕ ДОМАЋИХ КАМАТА (од 5258 до 5266)</t>
  </si>
  <si>
    <t>ОТПЛАТА СТРАНИХ КАМАТА (од 5268 до 5273)</t>
  </si>
  <si>
    <t>ОТПЛАТА КАМАТА ПО ГАРАНЦИЈАМА (5275)</t>
  </si>
  <si>
    <t>ПРАТЕЋИ ТРОШКОВИ ЗАДУЖИВАЊА (од 5277 до 5279)</t>
  </si>
  <si>
    <t>СУБВЕНЦИЈЕ (5281 + 5284 + 5287 + 5290)</t>
  </si>
  <si>
    <t>СУБВЕНЦИЈЕ ЈАВНИМ НЕФИНАНСИЈСКИМ ПРЕДУЗЕЋИМА И ОРГАНИЗАЦИЈАМА (5282 + 5283)</t>
  </si>
  <si>
    <t>СУБВЕНЦИЈЕ ПРИВАТНИМ ФИНАНСИЈСКИМ ИНСТИТУЦИЈАМА (5285 + 5286)</t>
  </si>
  <si>
    <t>СУБВЕНЦИЈЕ ЈАВНИМ ФИНАНСИЈСКИМ ИНСТИТУЦИЈАМА (5288 + 5289)</t>
  </si>
  <si>
    <t>СУБВЕНЦИЈЕ ПРИВАТНИМ ПРЕДУЗЕЋИМА (5291 + 5292)</t>
  </si>
  <si>
    <t>ДОНАЦИЈЕ, ДОТАЦИЈЕ И ТРАНСФЕРИ (5294 + 5297 + 5300 + 5303 + 5306)</t>
  </si>
  <si>
    <t>ДОНАЦИЈЕ СТРАНИМ ВЛАДАМА (5295 + 5296)</t>
  </si>
  <si>
    <t>ДОТАЦИЈЕ МЕЂУНАРОДНИМ ОРГАНИЗАЦИЈАМА (5298 + 5299)</t>
  </si>
  <si>
    <t>ТРАНСФЕРИ ОСТАЛИМ НИВОИМА ВЛАСТИ (5301 + 5302)</t>
  </si>
  <si>
    <t>ДОТАЦИЈЕ ОРГАНИЗАЦИЈАМА ОБАВЕЗНОГ СОЦИЈАЛНОГ ОСИГУРАЊА (5304 + 5305)</t>
  </si>
  <si>
    <t>ОСТАЛЕ ДОТАЦИЈЕ И ТРАНСФЕРИ (5307 + 5308)</t>
  </si>
  <si>
    <t>СОЦИЈАЛНО ОСИГУРАЊЕ И СОЦИЈАЛНА ЗАШТИТА (5310 + 5314)</t>
  </si>
  <si>
    <t>ПРАВА ИЗ СОЦИЈАЛНОГ ОСИГУРАЊА (ОРГАНИЗАЦИЈЕ ОБАВЕЗНОГ СОЦИЈАЛНОГ ОСИГУРАЊА) (од 5311 до 5313)</t>
  </si>
  <si>
    <t>НАКНАДЕ ЗА СОЦИЈАЛНУ ЗАШТИТУ ИЗ БУЏЕТА (од 5315 до 5323)</t>
  </si>
  <si>
    <t>Накнаде из буџета за породиљско одсуство</t>
  </si>
  <si>
    <t>Накнаде из буџета за децу и породицу</t>
  </si>
  <si>
    <t>Накнаде из буџета за случај незапослености</t>
  </si>
  <si>
    <t>Накнаде из буџета за образовање, културу, науку и спорт</t>
  </si>
  <si>
    <t>Накнаде из буџета за становање и живот</t>
  </si>
  <si>
    <t>ОСТАЛИ РАСХОДИ (5325 + 5328 + 5332 + 5334 + 5337 + 5339)</t>
  </si>
  <si>
    <t>ДОТАЦИЈЕ НЕВЛАДИНИМ ОРГАНИЗАЦИЈАМА (5326 + 5327)</t>
  </si>
  <si>
    <t>ПОРЕЗИ, ОБАВЕЗНЕ ТАКСЕ И КАЗНЕ (од 5329 до 5331)</t>
  </si>
  <si>
    <t>НОВЧАНЕ КАЗНЕ И ПЕНАЛИ ПО РЕШЕЊУ СУДОВА (5333)</t>
  </si>
  <si>
    <t>НАКНАДА ШТЕТЕ ЗА ПОВРЕДЕ ИЛИ ШТЕТУ НАСТАЛУ УСЛЕД ЕЛЕМЕНТАРНИХ НЕПОГОДА ИЛИ ДРУГИХ ПРИРОДНИХ УЗРОКА (5335 + 5336)</t>
  </si>
  <si>
    <t>НАКНАДА ШТЕТЕ ЗА ПОВРЕДЕ ИЛИ ШТЕТУ НАНЕТУ ОД СТРАНЕ ДРЖАВНИХ ОРГАНА (5338)</t>
  </si>
  <si>
    <t>Накнада штете за повреде или штету нанетих од стране државних органа</t>
  </si>
  <si>
    <t>РАСХОДИ КОЈИ СЕ ФИНАНСИРАЈУ ИЗ СРЕДСТАВА ЗА РЕАЛИЗАЦИЈУ НАЦИОНАЛНОГ ИНВЕСТИЦИОНОГ ПЛАНА (5340)</t>
  </si>
  <si>
    <t>ИЗДАЦИ ЗА НЕФИНАНСИЈСКУ ИМОВИНУ (5342 + 5364 + 5373 + 5376 + 5384)</t>
  </si>
  <si>
    <t>ОСНОВНА СРЕДСТВА (5343 + 5348 + 5358 + 5360 + 5362)</t>
  </si>
  <si>
    <t>ЗГРАДЕ И ГРАЂЕВИНСКИ ОБЈЕКТИ (од 5344 до 5347)</t>
  </si>
  <si>
    <t>МАШИНЕ И ОПРЕМА (од 5349 до 5357)</t>
  </si>
  <si>
    <t>ОСТАЛЕ НЕКРЕТНИНЕ И ОПРЕМА (5359)</t>
  </si>
  <si>
    <t>КУЛТИВИСАНА ИМОВИНА (5361)</t>
  </si>
  <si>
    <t>НЕМАТЕРИЈАЛНА ИМОВИНА (5363)</t>
  </si>
  <si>
    <t>ЗАЛИХЕ (5365 + 5367 + 5371)</t>
  </si>
  <si>
    <t>РОБНЕ РЕЗЕРВЕ (5366)</t>
  </si>
  <si>
    <t>ЗАЛИХЕ ПРОИЗВОДЊЕ (од 5368 до 5370)</t>
  </si>
  <si>
    <t>ЗАЛИХЕ РОБЕ ЗА ДАЉУ ПРОДАЈУ (5372)</t>
  </si>
  <si>
    <t>ДРАГОЦЕНОСТИ (5374)</t>
  </si>
  <si>
    <t>ДРАГОЦЕНОСТИ (5375)</t>
  </si>
  <si>
    <t>ПРИРОДНА ИМОВИНА (5377 + 5379 + 5381)</t>
  </si>
  <si>
    <t>ЗЕМЉИШТЕ (5378)</t>
  </si>
  <si>
    <t>РУДНА БОГАТСТВА (5380)</t>
  </si>
  <si>
    <t>ШУМЕ И ВОДЕ (5382 + 5383)</t>
  </si>
  <si>
    <t>НЕФИНАНСИЈСКА ИМОВИНА КОЈА СЕ ФИНАНСИРА ИЗ СРЕДСТАВА ЗА РЕАЛИЗАЦИЈУ НАЦИОНАЛНОГ ИНВЕСТИЦИОНОГ ПЛАНА (5385)</t>
  </si>
  <si>
    <t>НЕФИНАНСИЈСКА ИМОВИНА КОЈА СЕ ФИНАНСИРА ИЗ СРЕДСТАВА ЗА РЕАЛИЗАЦИЈУ НАЦИОНАЛНОГ ИНВЕСТИЦИОНОГ ПЛАНА (5386)</t>
  </si>
  <si>
    <t>ИЗДАЦИ ЗА ОТПЛАТУ ГЛАВНИЦЕ И НАБАВКУ ФИНАНСИЈСКЕ ИМОВИНЕ (5388 + 5413)</t>
  </si>
  <si>
    <t>ОТПЛАТА ГЛАВНИЦЕ (5389 + 5399 + 5407 + 5409 + 5411)</t>
  </si>
  <si>
    <t>ОТПЛАТА ГЛАВНИЦЕ ДОМАЋИМ КРЕДИТОРИМА (од 5390 до 5398)</t>
  </si>
  <si>
    <t>Отплата главнице на домаће финансијске деривате</t>
  </si>
  <si>
    <t>ОТПЛАТА ГЛАВНИЦЕ СТРАНИМ КРЕДИТОРИМА (од 5400 до 5406)</t>
  </si>
  <si>
    <t>Отплате главнице страним пословним банкама</t>
  </si>
  <si>
    <t>Отплате главнице осталим страним кредиторима</t>
  </si>
  <si>
    <t>ОТПЛАТА ГЛАВНИЦЕ ПО ГАРАНЦИЈАМА (5408)</t>
  </si>
  <si>
    <t>ОТПЛАТА ГЛАВНИЦЕ ЗА ФИНАНСИЈСКИ ЛИЗИНГ (5410)</t>
  </si>
  <si>
    <t>ОТПЛАТА ГАРАНЦИЈА ПО КОМЕРЦИЈАЛНИМ ТРАНСАКЦИЈАМА (5412)</t>
  </si>
  <si>
    <t>НАБАВКА ФИНАНСИЈСКЕ ИМОВИНЕ (5414 + 5424 + 5433)</t>
  </si>
  <si>
    <t>НАБАВКА ДОМАЋЕ ФИНАНСИЈСКЕ ИМОВИНЕ (од 5415 до 5423)</t>
  </si>
  <si>
    <t>НАБАВКА СТРАНЕ ФИНАНСИЈСКЕ ИМОВИНЕ (од 5425 до 5432)</t>
  </si>
  <si>
    <t>НАБАВКА ФИНАНСИЈСКЕ ИМОВИНЕ КОЈА СЕ ФИНАНСИРА ИЗ СРЕДСТАВА ЗА РЕАЛИЗАЦИЈУ НАЦИОНАЛНОГ ИНВЕСТИЦИОНОГ ПЛАНА (5434)</t>
  </si>
  <si>
    <t xml:space="preserve">Набавка финансијске имовине која се финансира из средстава за реализацију националног инвестиционог плана </t>
  </si>
  <si>
    <t>УКУПНИ РАСХОДИ И ИЗДАЦИ (5172 + 5387)</t>
  </si>
  <si>
    <t>Износ планираних прихода и примања</t>
  </si>
  <si>
    <t>Општине / 
града</t>
  </si>
  <si>
    <t>Из донација и помоћи</t>
  </si>
  <si>
    <t>Приходи и примања из буџета</t>
  </si>
  <si>
    <t>00211013 ДЗ ПЕТРОВАЦ НА МЛАВИ</t>
  </si>
  <si>
    <t>00211014 ОБ ПЕТРОВАЦ НА МЛАВИ</t>
  </si>
  <si>
    <t>00217009 ДЗ ЧАЧАК</t>
  </si>
  <si>
    <t>00217010 ДЗ ИВАЊИЦА</t>
  </si>
  <si>
    <t>00217011 ДЗ ЛУЧАНИ</t>
  </si>
  <si>
    <t>00218014 ДЗ КРАЉЕВО</t>
  </si>
  <si>
    <t>00218015 ОБ КРАЉЕВО</t>
  </si>
  <si>
    <t>00219013 ДЗ КРУШЕВАЦ</t>
  </si>
  <si>
    <t>00220025 ДЗ АЛЕКСИНАЦ</t>
  </si>
  <si>
    <t>00220026 ОБ АЛЕКСИНАЦ</t>
  </si>
  <si>
    <t>00224013 ДЗ ТРГОВИШТЕ</t>
  </si>
  <si>
    <t>00214008 ДЗ БОР</t>
  </si>
  <si>
    <t>00214009 ОБ БОР</t>
  </si>
  <si>
    <t>00217012 ОБ ЧАЧАК</t>
  </si>
  <si>
    <t>00230054 ИНСТИТУТ ТОРЛАК</t>
  </si>
  <si>
    <t>00218016 ЗЈЗ НОВИ ПАЗАР</t>
  </si>
  <si>
    <t>Износ планираних расхода и издатака</t>
  </si>
  <si>
    <t>Укупно                        (од 5 до 10)</t>
  </si>
  <si>
    <t>Укупно           (од 5 до 10)</t>
  </si>
  <si>
    <t>Изаберите филијалу, здравствену установу, упишите датум попуњавања, попуните податке о здравственој установи, попуните табелу и податке сачувајте кликом на дугме САЧУВАЈ (назив документа треба да буде шифра установе)</t>
  </si>
  <si>
    <t>РЕПУБЛИЧКИ ФОНД ЗА ЗДРАВСТВЕНО ОСИГУРАЊЕ - БЕОГРАД</t>
  </si>
  <si>
    <t>Јована Мариновића 2</t>
  </si>
  <si>
    <t>Матични број:</t>
  </si>
  <si>
    <t>ПИБ:</t>
  </si>
  <si>
    <t>Назив корисника средстава:</t>
  </si>
  <si>
    <t>Седиште:</t>
  </si>
  <si>
    <t xml:space="preserve">                   За тачност података одговоран је Директор здравствене установе</t>
  </si>
  <si>
    <r>
      <t xml:space="preserve">Напомена:   Подаци се попуњавају </t>
    </r>
    <r>
      <rPr>
        <b/>
        <sz val="10"/>
        <rFont val="Arial"/>
        <family val="2"/>
        <charset val="238"/>
      </rPr>
      <t>у динарима</t>
    </r>
  </si>
  <si>
    <t>ОТПРЕМНИНЕ</t>
  </si>
  <si>
    <t>ЈУБИЛАРНЕ НАГРАДЕ</t>
  </si>
  <si>
    <t>Потребна средства</t>
  </si>
  <si>
    <t xml:space="preserve">Број уговорених радника </t>
  </si>
  <si>
    <t>НАМЕНА</t>
  </si>
  <si>
    <t>СТОМАТОЛОШКА ЗЗ</t>
  </si>
  <si>
    <t>СЕКУНДАРНА И ТЕРЦИЈАРНА ЗЗ</t>
  </si>
  <si>
    <t>ПРИМАРНА ЗЗ</t>
  </si>
  <si>
    <t>(у динарима)</t>
  </si>
  <si>
    <t xml:space="preserve">Напомена: У процену обавеза треба укључити План запошљавања у складу са важећим Кадровским планом </t>
  </si>
  <si>
    <t>ФИНАНСИРАЊЕ ИНВАЛИДА</t>
  </si>
  <si>
    <t xml:space="preserve">Обавезе које произилазе из Закона </t>
  </si>
  <si>
    <t>Број особа са инвалидитетом чије се зараде финансирају</t>
  </si>
  <si>
    <t>ОСИГУРАЊЕ - БЕОГРАД</t>
  </si>
  <si>
    <t>РЕПУБЛИЧКИ ФОНД ЗА ЗДРАВСТВЕНО</t>
  </si>
  <si>
    <t>УКУПНО</t>
  </si>
  <si>
    <t>00218017 АУ НОВИ ПАЗАР</t>
  </si>
  <si>
    <t>00230029 ЗАВОД ЗА БИОЦИДЕ И МЕДИЦИНСКУ ЕКОЛОГИЈУ</t>
  </si>
  <si>
    <t>СОЛИДАРНЕ ПОМОЋИ</t>
  </si>
  <si>
    <t>Финансијски план за 2022. годину</t>
  </si>
  <si>
    <t>ФИНАНСИЈСКИ ПЛАН ЗА 2022. ГОДИНУ</t>
  </si>
  <si>
    <t xml:space="preserve">Процењене обавезе здравствених установа за 2022. годину које произилазе из Закона о професионалној рехабилитацији и запошљавању особа са инвалидитетом У ОДНОСУ НА БРОЈ УГОВОРЕНИХ РАДНИКА </t>
  </si>
  <si>
    <t xml:space="preserve">Процењена потребна средства за 2022. годину за исплате јубиларних награда, отпремнина и солидарних помоћи УГОВОРЕНИМ РАДНИЦИМА
 у складу са чл. 105. и 107. Посебног колективног уговора за здравствене установе чији је оснивач Република Србија, аутономна покрајина и 
јединица локалне самоуправе </t>
  </si>
  <si>
    <t>09.09.2022.</t>
  </si>
  <si>
    <t>Дом Здравља Жабаљ</t>
  </si>
  <si>
    <t>Жабаљ</t>
  </si>
  <si>
    <t>08062463</t>
  </si>
  <si>
    <t>100647845</t>
  </si>
  <si>
    <t>840-451661-41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</si>
</sst>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96" formatCode="#,###"/>
    <numFmt numFmtId="198" formatCode="dd/mm/yyyy;@"/>
  </numFmts>
  <fonts count="28">
    <font>
      <sz val="10"/>
      <name val="Arial"/>
      <charset val="238"/>
    </font>
    <font>
      <sz val="10"/>
      <color indexed="8"/>
      <name val="MS Sans Serif"/>
      <family val="2"/>
    </font>
    <font>
      <sz val="10"/>
      <color indexed="8"/>
      <name val="CHelvPlain"/>
      <charset val="238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2"/>
      <name val="Times New Roman"/>
      <family val="1"/>
      <charset val="238"/>
    </font>
    <font>
      <b/>
      <sz val="9"/>
      <name val="Times New Roman"/>
      <family val="1"/>
      <charset val="238"/>
    </font>
    <font>
      <sz val="10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0"/>
      <name val="Arial"/>
      <family val="2"/>
    </font>
    <font>
      <b/>
      <sz val="10"/>
      <name val="Arial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62"/>
      <name val="Arial"/>
      <family val="2"/>
    </font>
    <font>
      <b/>
      <sz val="22"/>
      <color indexed="12"/>
      <name val="Arial"/>
      <family val="2"/>
    </font>
    <font>
      <b/>
      <sz val="12"/>
      <color indexed="9"/>
      <name val="Arial"/>
      <family val="2"/>
      <charset val="238"/>
    </font>
    <font>
      <sz val="10"/>
      <name val="Times New Roman"/>
      <family val="1"/>
    </font>
    <font>
      <sz val="10"/>
      <name val="Arial"/>
      <family val="2"/>
      <charset val="238"/>
    </font>
    <font>
      <sz val="11"/>
      <name val="Arial"/>
      <family val="2"/>
      <charset val="238"/>
    </font>
    <font>
      <b/>
      <sz val="20"/>
      <name val="Times New Roman"/>
      <family val="1"/>
      <charset val="238"/>
    </font>
    <font>
      <sz val="12"/>
      <name val="Times New Roman"/>
      <family val="1"/>
      <charset val="238"/>
    </font>
    <font>
      <sz val="11"/>
      <name val="Arial"/>
      <family val="2"/>
    </font>
    <font>
      <sz val="14"/>
      <name val="Arial"/>
      <family val="2"/>
      <charset val="238"/>
    </font>
    <font>
      <sz val="8"/>
      <name val="Arial"/>
      <family val="2"/>
      <charset val="238"/>
    </font>
    <font>
      <b/>
      <sz val="12"/>
      <name val="Arial"/>
      <family val="2"/>
      <charset val="238"/>
    </font>
    <font>
      <sz val="10"/>
      <color indexed="10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4"/>
        <bgColor indexed="8"/>
      </patternFill>
    </fill>
    <fill>
      <patternFill patternType="solid">
        <fgColor indexed="1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1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0" fontId="3" fillId="0" borderId="0"/>
    <xf numFmtId="0" fontId="19" fillId="0" borderId="0"/>
    <xf numFmtId="0" fontId="14" fillId="0" borderId="0"/>
    <xf numFmtId="0" fontId="14" fillId="0" borderId="0"/>
    <xf numFmtId="0" fontId="5" fillId="0" borderId="0"/>
    <xf numFmtId="0" fontId="1" fillId="0" borderId="0"/>
    <xf numFmtId="0" fontId="5" fillId="0" borderId="0"/>
  </cellStyleXfs>
  <cellXfs count="181">
    <xf numFmtId="0" fontId="0" fillId="0" borderId="0" xfId="0"/>
    <xf numFmtId="0" fontId="6" fillId="0" borderId="0" xfId="7" applyFont="1"/>
    <xf numFmtId="0" fontId="6" fillId="0" borderId="0" xfId="7" applyFont="1" applyAlignment="1" applyProtection="1">
      <alignment horizontal="left" vertical="center"/>
    </xf>
    <xf numFmtId="0" fontId="6" fillId="0" borderId="0" xfId="7" applyFont="1" applyAlignment="1" applyProtection="1">
      <alignment horizontal="left"/>
    </xf>
    <xf numFmtId="0" fontId="5" fillId="0" borderId="0" xfId="7" applyFont="1"/>
    <xf numFmtId="49" fontId="5" fillId="0" borderId="0" xfId="7" applyNumberFormat="1" applyFont="1" applyAlignment="1" applyProtection="1">
      <alignment horizontal="center" vertical="center"/>
    </xf>
    <xf numFmtId="0" fontId="5" fillId="0" borderId="0" xfId="7" applyFont="1" applyProtection="1"/>
    <xf numFmtId="0" fontId="5" fillId="0" borderId="0" xfId="7" applyFont="1" applyAlignment="1" applyProtection="1">
      <alignment horizontal="left"/>
    </xf>
    <xf numFmtId="0" fontId="9" fillId="0" borderId="0" xfId="7" applyFont="1" applyAlignment="1"/>
    <xf numFmtId="0" fontId="7" fillId="0" borderId="0" xfId="0" applyFont="1" applyAlignment="1">
      <alignment horizontal="left"/>
    </xf>
    <xf numFmtId="0" fontId="6" fillId="0" borderId="0" xfId="7" applyFont="1" applyAlignment="1">
      <alignment vertical="top"/>
    </xf>
    <xf numFmtId="0" fontId="6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0" fillId="0" borderId="0" xfId="0" applyAlignment="1">
      <alignment horizontal="center"/>
    </xf>
    <xf numFmtId="0" fontId="10" fillId="0" borderId="2" xfId="0" applyFont="1" applyBorder="1" applyAlignment="1">
      <alignment horizontal="center" vertical="center" wrapText="1"/>
    </xf>
    <xf numFmtId="49" fontId="10" fillId="0" borderId="3" xfId="0" applyNumberFormat="1" applyFont="1" applyBorder="1" applyAlignment="1">
      <alignment horizontal="center" vertical="center"/>
    </xf>
    <xf numFmtId="196" fontId="10" fillId="0" borderId="2" xfId="0" applyNumberFormat="1" applyFont="1" applyBorder="1" applyAlignment="1">
      <alignment horizontal="right" wrapText="1"/>
    </xf>
    <xf numFmtId="196" fontId="10" fillId="0" borderId="4" xfId="0" applyNumberFormat="1" applyFont="1" applyBorder="1" applyAlignment="1">
      <alignment horizontal="right" wrapText="1"/>
    </xf>
    <xf numFmtId="196" fontId="8" fillId="0" borderId="2" xfId="0" applyNumberFormat="1" applyFont="1" applyBorder="1" applyAlignment="1" applyProtection="1">
      <alignment horizontal="right" wrapText="1"/>
      <protection locked="0"/>
    </xf>
    <xf numFmtId="196" fontId="8" fillId="0" borderId="2" xfId="0" applyNumberFormat="1" applyFont="1" applyBorder="1" applyAlignment="1">
      <alignment horizontal="right" wrapText="1"/>
    </xf>
    <xf numFmtId="196" fontId="8" fillId="0" borderId="4" xfId="0" applyNumberFormat="1" applyFont="1" applyBorder="1" applyAlignment="1" applyProtection="1">
      <alignment horizontal="right" wrapText="1"/>
      <protection locked="0"/>
    </xf>
    <xf numFmtId="196" fontId="10" fillId="0" borderId="2" xfId="0" applyNumberFormat="1" applyFont="1" applyBorder="1" applyAlignment="1" applyProtection="1">
      <alignment horizontal="right" wrapText="1"/>
      <protection locked="0"/>
    </xf>
    <xf numFmtId="196" fontId="10" fillId="0" borderId="4" xfId="0" applyNumberFormat="1" applyFont="1" applyBorder="1" applyAlignment="1" applyProtection="1">
      <alignment horizontal="right" wrapText="1"/>
      <protection locked="0"/>
    </xf>
    <xf numFmtId="196" fontId="10" fillId="0" borderId="5" xfId="0" applyNumberFormat="1" applyFont="1" applyBorder="1" applyAlignment="1">
      <alignment horizontal="right" wrapText="1"/>
    </xf>
    <xf numFmtId="196" fontId="10" fillId="0" borderId="6" xfId="0" applyNumberFormat="1" applyFont="1" applyBorder="1" applyAlignment="1">
      <alignment horizontal="right" wrapText="1"/>
    </xf>
    <xf numFmtId="0" fontId="13" fillId="0" borderId="0" xfId="0" applyFont="1"/>
    <xf numFmtId="196" fontId="9" fillId="0" borderId="0" xfId="7" applyNumberFormat="1" applyFont="1" applyAlignment="1" applyProtection="1">
      <alignment horizontal="left" vertical="center"/>
    </xf>
    <xf numFmtId="0" fontId="3" fillId="2" borderId="0" xfId="0" applyFont="1" applyFill="1" applyProtection="1"/>
    <xf numFmtId="0" fontId="4" fillId="2" borderId="0" xfId="0" applyFont="1" applyFill="1" applyProtection="1"/>
    <xf numFmtId="0" fontId="3" fillId="2" borderId="0" xfId="0" applyFont="1" applyFill="1" applyProtection="1">
      <protection locked="0"/>
    </xf>
    <xf numFmtId="0" fontId="2" fillId="3" borderId="1" xfId="6" applyFont="1" applyFill="1" applyBorder="1" applyAlignment="1" applyProtection="1">
      <alignment horizontal="left" wrapText="1"/>
      <protection locked="0"/>
    </xf>
    <xf numFmtId="49" fontId="0" fillId="2" borderId="0" xfId="0" applyNumberFormat="1" applyFill="1"/>
    <xf numFmtId="0" fontId="15" fillId="2" borderId="0" xfId="0" applyFont="1" applyFill="1" applyProtection="1"/>
    <xf numFmtId="0" fontId="14" fillId="2" borderId="0" xfId="5" applyFont="1" applyFill="1" applyBorder="1"/>
    <xf numFmtId="196" fontId="18" fillId="0" borderId="2" xfId="0" applyNumberFormat="1" applyFont="1" applyBorder="1" applyAlignment="1" applyProtection="1">
      <alignment horizontal="right" wrapText="1"/>
      <protection locked="0"/>
    </xf>
    <xf numFmtId="196" fontId="18" fillId="0" borderId="4" xfId="0" applyNumberFormat="1" applyFont="1" applyBorder="1" applyAlignment="1" applyProtection="1">
      <alignment horizontal="right" wrapText="1"/>
      <protection locked="0"/>
    </xf>
    <xf numFmtId="0" fontId="3" fillId="2" borderId="0" xfId="5" applyFont="1" applyFill="1" applyBorder="1" applyProtection="1">
      <protection locked="0"/>
    </xf>
    <xf numFmtId="0" fontId="3" fillId="2" borderId="0" xfId="5" applyFont="1" applyFill="1" applyBorder="1"/>
    <xf numFmtId="0" fontId="3" fillId="2" borderId="0" xfId="0" applyFont="1" applyFill="1" applyAlignment="1" applyProtection="1">
      <alignment horizontal="left"/>
      <protection locked="0"/>
    </xf>
    <xf numFmtId="0" fontId="0" fillId="0" borderId="0" xfId="0" applyAlignment="1">
      <alignment horizontal="right"/>
    </xf>
    <xf numFmtId="196" fontId="8" fillId="0" borderId="7" xfId="0" applyNumberFormat="1" applyFont="1" applyBorder="1" applyAlignment="1" applyProtection="1">
      <alignment horizontal="right" wrapText="1"/>
      <protection locked="0"/>
    </xf>
    <xf numFmtId="196" fontId="8" fillId="0" borderId="7" xfId="0" applyNumberFormat="1" applyFont="1" applyBorder="1" applyAlignment="1">
      <alignment horizontal="right" wrapText="1"/>
    </xf>
    <xf numFmtId="196" fontId="8" fillId="0" borderId="8" xfId="0" applyNumberFormat="1" applyFont="1" applyBorder="1" applyAlignment="1" applyProtection="1">
      <alignment horizontal="right" wrapText="1"/>
      <protection locked="0"/>
    </xf>
    <xf numFmtId="196" fontId="10" fillId="0" borderId="7" xfId="0" applyNumberFormat="1" applyFont="1" applyBorder="1" applyAlignment="1">
      <alignment horizontal="right" wrapText="1"/>
    </xf>
    <xf numFmtId="196" fontId="10" fillId="0" borderId="8" xfId="0" applyNumberFormat="1" applyFont="1" applyBorder="1" applyAlignment="1">
      <alignment horizontal="right" wrapText="1"/>
    </xf>
    <xf numFmtId="0" fontId="8" fillId="0" borderId="0" xfId="0" applyFont="1" applyAlignment="1">
      <alignment horizontal="center"/>
    </xf>
    <xf numFmtId="0" fontId="8" fillId="0" borderId="0" xfId="0" applyFont="1"/>
    <xf numFmtId="49" fontId="14" fillId="2" borderId="0" xfId="0" applyNumberFormat="1" applyFont="1" applyFill="1"/>
    <xf numFmtId="0" fontId="20" fillId="2" borderId="0" xfId="0" applyFont="1" applyFill="1" applyProtection="1">
      <protection locked="0"/>
    </xf>
    <xf numFmtId="49" fontId="3" fillId="2" borderId="0" xfId="0" applyNumberFormat="1" applyFont="1" applyFill="1"/>
    <xf numFmtId="0" fontId="6" fillId="0" borderId="0" xfId="7" applyFont="1" applyFill="1" applyAlignment="1" applyProtection="1">
      <alignment horizontal="right" vertical="center"/>
    </xf>
    <xf numFmtId="0" fontId="7" fillId="0" borderId="0" xfId="0" applyFont="1" applyFill="1" applyBorder="1" applyAlignment="1"/>
    <xf numFmtId="0" fontId="10" fillId="0" borderId="3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49" fontId="5" fillId="0" borderId="0" xfId="7" applyNumberFormat="1" applyFont="1" applyAlignment="1">
      <alignment vertical="center"/>
    </xf>
    <xf numFmtId="0" fontId="9" fillId="0" borderId="0" xfId="7" applyFont="1" applyAlignment="1">
      <alignment vertical="center"/>
    </xf>
    <xf numFmtId="0" fontId="7" fillId="0" borderId="0" xfId="0" applyFont="1" applyAlignment="1">
      <alignment horizontal="left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3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0" fillId="0" borderId="2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10" fillId="0" borderId="5" xfId="0" applyFont="1" applyBorder="1" applyAlignment="1">
      <alignment vertical="center" wrapText="1"/>
    </xf>
    <xf numFmtId="0" fontId="8" fillId="0" borderId="3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0" fillId="0" borderId="3" xfId="0" applyFont="1" applyBorder="1" applyAlignment="1" applyProtection="1">
      <alignment horizontal="center" vertical="center" wrapText="1"/>
    </xf>
    <xf numFmtId="0" fontId="8" fillId="0" borderId="3" xfId="0" applyFont="1" applyBorder="1" applyAlignment="1" applyProtection="1">
      <alignment horizontal="center" vertical="center" wrapText="1"/>
    </xf>
    <xf numFmtId="0" fontId="10" fillId="0" borderId="9" xfId="0" applyFont="1" applyBorder="1" applyAlignment="1" applyProtection="1">
      <alignment horizontal="center" vertical="center" wrapText="1"/>
    </xf>
    <xf numFmtId="196" fontId="10" fillId="0" borderId="2" xfId="0" applyNumberFormat="1" applyFont="1" applyBorder="1" applyAlignment="1" applyProtection="1">
      <alignment horizontal="right" wrapText="1"/>
    </xf>
    <xf numFmtId="196" fontId="10" fillId="0" borderId="4" xfId="0" applyNumberFormat="1" applyFont="1" applyBorder="1" applyAlignment="1" applyProtection="1">
      <alignment horizontal="right" wrapText="1"/>
    </xf>
    <xf numFmtId="196" fontId="8" fillId="0" borderId="2" xfId="0" applyNumberFormat="1" applyFont="1" applyBorder="1" applyAlignment="1" applyProtection="1">
      <alignment horizontal="right" wrapText="1"/>
    </xf>
    <xf numFmtId="0" fontId="8" fillId="0" borderId="0" xfId="0" applyFont="1" applyFill="1"/>
    <xf numFmtId="0" fontId="10" fillId="0" borderId="0" xfId="0" applyFont="1" applyBorder="1" applyAlignment="1" applyProtection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196" fontId="10" fillId="0" borderId="0" xfId="0" applyNumberFormat="1" applyFont="1" applyBorder="1" applyAlignment="1">
      <alignment horizontal="right" wrapText="1"/>
    </xf>
    <xf numFmtId="0" fontId="20" fillId="0" borderId="0" xfId="0" applyFont="1" applyAlignment="1">
      <alignment horizontal="left"/>
    </xf>
    <xf numFmtId="0" fontId="14" fillId="2" borderId="0" xfId="0" applyFont="1" applyFill="1" applyProtection="1">
      <protection locked="0"/>
    </xf>
    <xf numFmtId="49" fontId="0" fillId="2" borderId="0" xfId="0" applyNumberFormat="1" applyFill="1" applyProtection="1">
      <protection locked="0"/>
    </xf>
    <xf numFmtId="0" fontId="14" fillId="2" borderId="0" xfId="0" applyFont="1" applyFill="1" applyProtection="1"/>
    <xf numFmtId="0" fontId="2" fillId="3" borderId="1" xfId="6" applyFont="1" applyFill="1" applyBorder="1" applyAlignment="1" applyProtection="1">
      <alignment horizontal="left" vertical="top" wrapText="1"/>
      <protection locked="0"/>
    </xf>
    <xf numFmtId="0" fontId="14" fillId="2" borderId="0" xfId="0" applyFont="1" applyFill="1" applyAlignment="1" applyProtection="1">
      <alignment vertical="top"/>
      <protection locked="0"/>
    </xf>
    <xf numFmtId="0" fontId="22" fillId="0" borderId="0" xfId="7" applyFont="1" applyFill="1" applyAlignment="1" applyProtection="1">
      <alignment horizontal="left" vertical="center"/>
    </xf>
    <xf numFmtId="0" fontId="23" fillId="0" borderId="2" xfId="0" applyFont="1" applyFill="1" applyBorder="1" applyAlignment="1" applyProtection="1">
      <protection locked="0"/>
    </xf>
    <xf numFmtId="49" fontId="23" fillId="0" borderId="2" xfId="0" applyNumberFormat="1" applyFont="1" applyFill="1" applyBorder="1" applyAlignment="1" applyProtection="1">
      <protection locked="0"/>
    </xf>
    <xf numFmtId="14" fontId="23" fillId="0" borderId="2" xfId="0" applyNumberFormat="1" applyFont="1" applyFill="1" applyBorder="1" applyAlignment="1" applyProtection="1">
      <alignment horizontal="center" vertical="center"/>
      <protection locked="0"/>
    </xf>
    <xf numFmtId="0" fontId="12" fillId="5" borderId="2" xfId="0" applyFont="1" applyFill="1" applyBorder="1" applyAlignment="1">
      <alignment horizontal="center" vertical="center"/>
    </xf>
    <xf numFmtId="198" fontId="20" fillId="0" borderId="2" xfId="0" applyNumberFormat="1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10" fillId="6" borderId="2" xfId="0" applyFont="1" applyFill="1" applyBorder="1" applyAlignment="1">
      <alignment horizontal="center" vertical="center" wrapText="1"/>
    </xf>
    <xf numFmtId="49" fontId="10" fillId="6" borderId="2" xfId="0" applyNumberFormat="1" applyFont="1" applyFill="1" applyBorder="1" applyAlignment="1">
      <alignment horizontal="center" wrapText="1"/>
    </xf>
    <xf numFmtId="49" fontId="10" fillId="6" borderId="4" xfId="0" applyNumberFormat="1" applyFont="1" applyFill="1" applyBorder="1" applyAlignment="1">
      <alignment horizontal="center" wrapText="1"/>
    </xf>
    <xf numFmtId="49" fontId="10" fillId="6" borderId="3" xfId="7" applyNumberFormat="1" applyFont="1" applyFill="1" applyBorder="1" applyAlignment="1" applyProtection="1">
      <alignment horizontal="center" vertical="center" wrapText="1"/>
    </xf>
    <xf numFmtId="49" fontId="10" fillId="6" borderId="2" xfId="7" applyNumberFormat="1" applyFont="1" applyFill="1" applyBorder="1" applyAlignment="1" applyProtection="1">
      <alignment horizontal="center" vertical="center" wrapText="1"/>
    </xf>
    <xf numFmtId="0" fontId="10" fillId="6" borderId="3" xfId="0" applyFont="1" applyFill="1" applyBorder="1" applyAlignment="1">
      <alignment horizontal="center" vertical="center" wrapText="1"/>
    </xf>
    <xf numFmtId="0" fontId="10" fillId="6" borderId="2" xfId="0" applyFont="1" applyFill="1" applyBorder="1" applyAlignment="1">
      <alignment horizontal="center" wrapText="1"/>
    </xf>
    <xf numFmtId="0" fontId="10" fillId="6" borderId="4" xfId="0" applyFont="1" applyFill="1" applyBorder="1" applyAlignment="1">
      <alignment horizontal="center" wrapText="1"/>
    </xf>
    <xf numFmtId="0" fontId="10" fillId="7" borderId="2" xfId="0" applyFont="1" applyFill="1" applyBorder="1" applyAlignment="1">
      <alignment horizontal="center" vertical="center" wrapText="1"/>
    </xf>
    <xf numFmtId="49" fontId="10" fillId="7" borderId="3" xfId="0" applyNumberFormat="1" applyFont="1" applyFill="1" applyBorder="1" applyAlignment="1">
      <alignment horizontal="center" wrapText="1"/>
    </xf>
    <xf numFmtId="49" fontId="10" fillId="7" borderId="2" xfId="0" applyNumberFormat="1" applyFont="1" applyFill="1" applyBorder="1" applyAlignment="1">
      <alignment horizontal="center" vertical="center" wrapText="1"/>
    </xf>
    <xf numFmtId="49" fontId="10" fillId="7" borderId="2" xfId="0" applyNumberFormat="1" applyFont="1" applyFill="1" applyBorder="1" applyAlignment="1">
      <alignment horizontal="center" wrapText="1"/>
    </xf>
    <xf numFmtId="49" fontId="10" fillId="7" borderId="4" xfId="0" applyNumberFormat="1" applyFont="1" applyFill="1" applyBorder="1" applyAlignment="1">
      <alignment horizontal="center" wrapText="1"/>
    </xf>
    <xf numFmtId="49" fontId="10" fillId="7" borderId="3" xfId="7" applyNumberFormat="1" applyFont="1" applyFill="1" applyBorder="1" applyAlignment="1" applyProtection="1">
      <alignment horizontal="center" vertical="center" wrapText="1"/>
    </xf>
    <xf numFmtId="49" fontId="10" fillId="7" borderId="2" xfId="7" applyNumberFormat="1" applyFont="1" applyFill="1" applyBorder="1" applyAlignment="1" applyProtection="1">
      <alignment horizontal="center" vertical="center" wrapText="1"/>
    </xf>
    <xf numFmtId="49" fontId="10" fillId="7" borderId="2" xfId="7" applyNumberFormat="1" applyFont="1" applyFill="1" applyBorder="1" applyAlignment="1">
      <alignment horizontal="center" vertical="center" wrapText="1"/>
    </xf>
    <xf numFmtId="49" fontId="10" fillId="7" borderId="4" xfId="7" applyNumberFormat="1" applyFont="1" applyFill="1" applyBorder="1" applyAlignment="1">
      <alignment horizontal="center" vertical="center" wrapText="1"/>
    </xf>
    <xf numFmtId="0" fontId="10" fillId="6" borderId="2" xfId="0" applyFont="1" applyFill="1" applyBorder="1" applyAlignment="1">
      <alignment horizontal="center" vertical="center" wrapText="1"/>
    </xf>
    <xf numFmtId="49" fontId="10" fillId="7" borderId="2" xfId="7" applyNumberFormat="1" applyFont="1" applyFill="1" applyBorder="1" applyAlignment="1" applyProtection="1">
      <alignment horizontal="center" vertical="center" wrapText="1"/>
    </xf>
    <xf numFmtId="49" fontId="10" fillId="6" borderId="2" xfId="7" applyNumberFormat="1" applyFont="1" applyFill="1" applyBorder="1" applyAlignment="1" applyProtection="1">
      <alignment horizontal="center" vertical="center" wrapText="1"/>
    </xf>
    <xf numFmtId="0" fontId="14" fillId="0" borderId="0" xfId="0" applyFont="1" applyProtection="1"/>
    <xf numFmtId="0" fontId="14" fillId="0" borderId="0" xfId="0" applyFont="1" applyAlignment="1" applyProtection="1">
      <alignment horizontal="center" vertical="center" wrapText="1"/>
    </xf>
    <xf numFmtId="0" fontId="14" fillId="0" borderId="0" xfId="0" applyFont="1" applyAlignment="1" applyProtection="1">
      <alignment horizontal="center"/>
    </xf>
    <xf numFmtId="0" fontId="25" fillId="0" borderId="0" xfId="0" applyFont="1" applyFill="1" applyProtection="1"/>
    <xf numFmtId="0" fontId="25" fillId="0" borderId="0" xfId="0" applyFont="1" applyFill="1" applyAlignment="1" applyProtection="1">
      <alignment horizontal="left" vertical="center"/>
    </xf>
    <xf numFmtId="0" fontId="14" fillId="0" borderId="0" xfId="0" applyFont="1" applyAlignment="1" applyProtection="1">
      <alignment horizontal="left"/>
    </xf>
    <xf numFmtId="4" fontId="14" fillId="0" borderId="2" xfId="0" applyNumberFormat="1" applyFont="1" applyFill="1" applyBorder="1" applyProtection="1">
      <protection locked="0"/>
    </xf>
    <xf numFmtId="3" fontId="14" fillId="0" borderId="2" xfId="0" applyNumberFormat="1" applyFont="1" applyFill="1" applyBorder="1" applyProtection="1">
      <protection locked="0"/>
    </xf>
    <xf numFmtId="0" fontId="12" fillId="0" borderId="2" xfId="0" applyFont="1" applyFill="1" applyBorder="1" applyAlignment="1" applyProtection="1">
      <alignment horizontal="center" vertical="center" wrapText="1"/>
    </xf>
    <xf numFmtId="0" fontId="25" fillId="0" borderId="2" xfId="0" applyFont="1" applyFill="1" applyBorder="1" applyAlignment="1" applyProtection="1">
      <alignment horizontal="center" vertical="center"/>
    </xf>
    <xf numFmtId="0" fontId="25" fillId="0" borderId="2" xfId="0" applyFont="1" applyFill="1" applyBorder="1" applyAlignment="1" applyProtection="1">
      <alignment horizontal="center" vertical="center" wrapText="1"/>
    </xf>
    <xf numFmtId="0" fontId="14" fillId="0" borderId="0" xfId="0" applyFont="1" applyAlignment="1" applyProtection="1">
      <alignment horizontal="right"/>
    </xf>
    <xf numFmtId="0" fontId="25" fillId="0" borderId="0" xfId="0" applyFont="1" applyFill="1" applyAlignment="1" applyProtection="1">
      <alignment horizontal="center"/>
    </xf>
    <xf numFmtId="0" fontId="14" fillId="0" borderId="0" xfId="0" applyFont="1" applyAlignment="1" applyProtection="1">
      <alignment horizontal="left" vertical="center" wrapText="1"/>
    </xf>
    <xf numFmtId="0" fontId="12" fillId="0" borderId="0" xfId="0" applyFont="1" applyAlignment="1" applyProtection="1">
      <alignment horizontal="left"/>
    </xf>
    <xf numFmtId="0" fontId="27" fillId="0" borderId="0" xfId="0" applyFont="1" applyProtection="1"/>
    <xf numFmtId="0" fontId="0" fillId="0" borderId="0" xfId="0" applyAlignment="1">
      <alignment vertical="center" wrapText="1"/>
    </xf>
    <xf numFmtId="0" fontId="12" fillId="5" borderId="2" xfId="0" applyFont="1" applyFill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 wrapText="1"/>
    </xf>
    <xf numFmtId="0" fontId="5" fillId="0" borderId="0" xfId="7" applyFont="1" applyAlignment="1" applyProtection="1">
      <alignment vertical="center" wrapText="1"/>
    </xf>
    <xf numFmtId="0" fontId="11" fillId="0" borderId="0" xfId="7" applyFont="1" applyAlignment="1" applyProtection="1">
      <alignment horizontal="right" vertical="center" wrapText="1"/>
    </xf>
    <xf numFmtId="0" fontId="6" fillId="0" borderId="0" xfId="7" applyFont="1" applyAlignment="1">
      <alignment vertical="center" wrapText="1"/>
    </xf>
    <xf numFmtId="0" fontId="9" fillId="0" borderId="0" xfId="7" applyFont="1" applyAlignment="1">
      <alignment vertical="center" wrapText="1"/>
    </xf>
    <xf numFmtId="0" fontId="7" fillId="0" borderId="0" xfId="0" applyFont="1" applyAlignment="1">
      <alignment horizontal="left" vertical="center" wrapText="1"/>
    </xf>
    <xf numFmtId="0" fontId="13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3" fontId="14" fillId="0" borderId="2" xfId="0" applyNumberFormat="1" applyFont="1" applyFill="1" applyBorder="1" applyProtection="1"/>
    <xf numFmtId="4" fontId="14" fillId="0" borderId="2" xfId="0" applyNumberFormat="1" applyFont="1" applyFill="1" applyBorder="1" applyProtection="1"/>
    <xf numFmtId="0" fontId="17" fillId="4" borderId="10" xfId="0" applyFont="1" applyFill="1" applyBorder="1" applyAlignment="1" applyProtection="1">
      <alignment horizontal="center" vertical="center" wrapText="1"/>
    </xf>
    <xf numFmtId="0" fontId="0" fillId="0" borderId="11" xfId="0" applyBorder="1"/>
    <xf numFmtId="0" fontId="0" fillId="0" borderId="12" xfId="0" applyBorder="1"/>
    <xf numFmtId="0" fontId="16" fillId="2" borderId="0" xfId="0" applyFont="1" applyFill="1" applyBorder="1" applyAlignment="1" applyProtection="1">
      <alignment horizontal="center" vertical="center"/>
    </xf>
    <xf numFmtId="0" fontId="24" fillId="0" borderId="10" xfId="0" applyFont="1" applyBorder="1" applyAlignment="1">
      <alignment horizontal="center" vertical="center"/>
    </xf>
    <xf numFmtId="0" fontId="24" fillId="0" borderId="12" xfId="0" applyFont="1" applyBorder="1" applyAlignment="1">
      <alignment horizontal="center" vertical="center"/>
    </xf>
    <xf numFmtId="0" fontId="12" fillId="5" borderId="10" xfId="0" applyFont="1" applyFill="1" applyBorder="1" applyAlignment="1">
      <alignment horizontal="center" vertical="center"/>
    </xf>
    <xf numFmtId="0" fontId="12" fillId="5" borderId="12" xfId="0" applyFont="1" applyFill="1" applyBorder="1" applyAlignment="1">
      <alignment horizontal="center" vertical="center"/>
    </xf>
    <xf numFmtId="0" fontId="21" fillId="0" borderId="0" xfId="7" applyFont="1" applyAlignment="1">
      <alignment horizontal="center"/>
    </xf>
    <xf numFmtId="0" fontId="10" fillId="7" borderId="14" xfId="0" applyFont="1" applyFill="1" applyBorder="1" applyAlignment="1">
      <alignment horizontal="center" vertical="center" wrapText="1"/>
    </xf>
    <xf numFmtId="0" fontId="10" fillId="7" borderId="3" xfId="0" applyFont="1" applyFill="1" applyBorder="1" applyAlignment="1">
      <alignment horizontal="center" vertical="center" wrapText="1"/>
    </xf>
    <xf numFmtId="0" fontId="10" fillId="7" borderId="13" xfId="0" applyFont="1" applyFill="1" applyBorder="1" applyAlignment="1">
      <alignment horizontal="center" vertical="center" wrapText="1"/>
    </xf>
    <xf numFmtId="0" fontId="10" fillId="7" borderId="2" xfId="0" applyFont="1" applyFill="1" applyBorder="1" applyAlignment="1">
      <alignment horizontal="center" vertical="center" wrapText="1"/>
    </xf>
    <xf numFmtId="0" fontId="13" fillId="7" borderId="2" xfId="0" applyFont="1" applyFill="1" applyBorder="1" applyAlignment="1">
      <alignment horizontal="center" vertical="center" wrapText="1"/>
    </xf>
    <xf numFmtId="0" fontId="10" fillId="7" borderId="15" xfId="0" applyFont="1" applyFill="1" applyBorder="1" applyAlignment="1">
      <alignment horizontal="center" vertical="center" wrapText="1"/>
    </xf>
    <xf numFmtId="0" fontId="10" fillId="7" borderId="4" xfId="0" applyFont="1" applyFill="1" applyBorder="1" applyAlignment="1">
      <alignment horizontal="center" vertical="center" wrapText="1"/>
    </xf>
    <xf numFmtId="0" fontId="10" fillId="7" borderId="2" xfId="7" applyFont="1" applyFill="1" applyBorder="1" applyAlignment="1">
      <alignment horizontal="center" vertical="center" wrapText="1"/>
    </xf>
    <xf numFmtId="0" fontId="10" fillId="6" borderId="2" xfId="0" applyFont="1" applyFill="1" applyBorder="1" applyAlignment="1">
      <alignment horizontal="center" vertical="center" wrapText="1"/>
    </xf>
    <xf numFmtId="0" fontId="13" fillId="6" borderId="2" xfId="0" applyFont="1" applyFill="1" applyBorder="1" applyAlignment="1">
      <alignment vertical="center"/>
    </xf>
    <xf numFmtId="0" fontId="10" fillId="7" borderId="3" xfId="7" applyFont="1" applyFill="1" applyBorder="1" applyAlignment="1" applyProtection="1">
      <alignment horizontal="center" vertical="center" wrapText="1"/>
    </xf>
    <xf numFmtId="49" fontId="10" fillId="7" borderId="2" xfId="7" applyNumberFormat="1" applyFont="1" applyFill="1" applyBorder="1" applyAlignment="1" applyProtection="1">
      <alignment horizontal="center" vertical="center" wrapText="1"/>
    </xf>
    <xf numFmtId="0" fontId="10" fillId="7" borderId="2" xfId="7" applyFont="1" applyFill="1" applyBorder="1" applyAlignment="1" applyProtection="1">
      <alignment horizontal="center" vertical="center" wrapText="1"/>
    </xf>
    <xf numFmtId="0" fontId="10" fillId="6" borderId="13" xfId="0" applyFont="1" applyFill="1" applyBorder="1" applyAlignment="1">
      <alignment horizontal="center" vertical="center" wrapText="1"/>
    </xf>
    <xf numFmtId="0" fontId="13" fillId="6" borderId="13" xfId="0" applyFont="1" applyFill="1" applyBorder="1" applyAlignment="1">
      <alignment vertical="center"/>
    </xf>
    <xf numFmtId="0" fontId="13" fillId="6" borderId="15" xfId="0" applyFont="1" applyFill="1" applyBorder="1" applyAlignment="1">
      <alignment vertical="center"/>
    </xf>
    <xf numFmtId="0" fontId="10" fillId="6" borderId="14" xfId="0" applyFont="1" applyFill="1" applyBorder="1" applyAlignment="1">
      <alignment horizontal="center" vertical="center" wrapText="1"/>
    </xf>
    <xf numFmtId="0" fontId="13" fillId="6" borderId="3" xfId="0" applyFont="1" applyFill="1" applyBorder="1" applyAlignment="1">
      <alignment vertical="center"/>
    </xf>
    <xf numFmtId="0" fontId="13" fillId="6" borderId="2" xfId="0" applyFont="1" applyFill="1" applyBorder="1" applyAlignment="1">
      <alignment vertical="center" wrapText="1"/>
    </xf>
    <xf numFmtId="0" fontId="10" fillId="6" borderId="4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vertical="center"/>
    </xf>
    <xf numFmtId="0" fontId="10" fillId="6" borderId="3" xfId="7" applyFont="1" applyFill="1" applyBorder="1" applyAlignment="1" applyProtection="1">
      <alignment horizontal="center" vertical="center" wrapText="1"/>
    </xf>
    <xf numFmtId="49" fontId="10" fillId="6" borderId="2" xfId="7" applyNumberFormat="1" applyFont="1" applyFill="1" applyBorder="1" applyAlignment="1" applyProtection="1">
      <alignment horizontal="center" vertical="center" wrapText="1"/>
    </xf>
    <xf numFmtId="0" fontId="10" fillId="6" borderId="2" xfId="7" applyFont="1" applyFill="1" applyBorder="1" applyAlignment="1" applyProtection="1">
      <alignment horizontal="center" vertical="center" wrapText="1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 wrapText="1"/>
    </xf>
    <xf numFmtId="0" fontId="12" fillId="0" borderId="2" xfId="0" applyFont="1" applyFill="1" applyBorder="1" applyAlignment="1" applyProtection="1">
      <alignment horizontal="center" vertical="center" wrapText="1"/>
    </xf>
    <xf numFmtId="0" fontId="12" fillId="0" borderId="7" xfId="0" applyFont="1" applyFill="1" applyBorder="1" applyAlignment="1" applyProtection="1">
      <alignment horizontal="center" vertical="center" wrapText="1"/>
    </xf>
    <xf numFmtId="0" fontId="12" fillId="0" borderId="16" xfId="0" applyFont="1" applyFill="1" applyBorder="1" applyAlignment="1" applyProtection="1">
      <alignment horizontal="center" vertical="center" wrapText="1"/>
    </xf>
    <xf numFmtId="0" fontId="26" fillId="0" borderId="0" xfId="0" applyFont="1" applyFill="1" applyAlignment="1" applyProtection="1">
      <alignment horizontal="center" vertical="center" wrapText="1"/>
    </xf>
    <xf numFmtId="0" fontId="12" fillId="0" borderId="10" xfId="0" applyFont="1" applyBorder="1" applyAlignment="1" applyProtection="1">
      <alignment horizontal="center" vertical="center"/>
    </xf>
    <xf numFmtId="0" fontId="12" fillId="0" borderId="12" xfId="0" applyFont="1" applyBorder="1" applyAlignment="1" applyProtection="1">
      <alignment horizontal="center" vertical="center"/>
    </xf>
  </cellXfs>
  <cellStyles count="8">
    <cellStyle name="Normal" xfId="0" builtinId="0"/>
    <cellStyle name="Normal 2" xfId="1"/>
    <cellStyle name="Normal 3" xfId="2"/>
    <cellStyle name="Normal 3 2" xfId="3"/>
    <cellStyle name="Normal 4" xfId="4"/>
    <cellStyle name="Normal_DEO 1 Zbirni Sestomesecni-07-Sekundarna" xfId="5"/>
    <cellStyle name="Normal_Meni" xfId="6"/>
    <cellStyle name="Normal_ZR_Obrasci_2005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7.emf"/><Relationship Id="rId13" Type="http://schemas.openxmlformats.org/officeDocument/2006/relationships/image" Target="../media/image2.emf"/><Relationship Id="rId3" Type="http://schemas.openxmlformats.org/officeDocument/2006/relationships/image" Target="../media/image12.emf"/><Relationship Id="rId7" Type="http://schemas.openxmlformats.org/officeDocument/2006/relationships/image" Target="../media/image8.emf"/><Relationship Id="rId12" Type="http://schemas.openxmlformats.org/officeDocument/2006/relationships/image" Target="../media/image3.emf"/><Relationship Id="rId2" Type="http://schemas.openxmlformats.org/officeDocument/2006/relationships/image" Target="../media/image13.emf"/><Relationship Id="rId1" Type="http://schemas.openxmlformats.org/officeDocument/2006/relationships/image" Target="../media/image14.emf"/><Relationship Id="rId6" Type="http://schemas.openxmlformats.org/officeDocument/2006/relationships/image" Target="../media/image9.emf"/><Relationship Id="rId11" Type="http://schemas.openxmlformats.org/officeDocument/2006/relationships/image" Target="../media/image4.emf"/><Relationship Id="rId5" Type="http://schemas.openxmlformats.org/officeDocument/2006/relationships/image" Target="../media/image10.emf"/><Relationship Id="rId10" Type="http://schemas.openxmlformats.org/officeDocument/2006/relationships/image" Target="../media/image5.emf"/><Relationship Id="rId4" Type="http://schemas.openxmlformats.org/officeDocument/2006/relationships/image" Target="../media/image11.emf"/><Relationship Id="rId9" Type="http://schemas.openxmlformats.org/officeDocument/2006/relationships/image" Target="../media/image6.emf"/><Relationship Id="rId14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5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6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1000125</xdr:colOff>
          <xdr:row>11</xdr:row>
          <xdr:rowOff>19050</xdr:rowOff>
        </xdr:from>
        <xdr:to>
          <xdr:col>4</xdr:col>
          <xdr:colOff>895350</xdr:colOff>
          <xdr:row>12</xdr:row>
          <xdr:rowOff>95250</xdr:rowOff>
        </xdr:to>
        <xdr:sp macro="" textlink="">
          <xdr:nvSpPr>
            <xdr:cNvPr id="3080" name="CommandButton4" hidden="1">
              <a:extLst>
                <a:ext uri="{63B3BB69-23CF-44E3-9099-C40C66FF867C}">
                  <a14:compatExt spid="_x0000_s30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990600</xdr:colOff>
          <xdr:row>12</xdr:row>
          <xdr:rowOff>200025</xdr:rowOff>
        </xdr:from>
        <xdr:to>
          <xdr:col>4</xdr:col>
          <xdr:colOff>895350</xdr:colOff>
          <xdr:row>14</xdr:row>
          <xdr:rowOff>9525</xdr:rowOff>
        </xdr:to>
        <xdr:sp macro="" textlink="">
          <xdr:nvSpPr>
            <xdr:cNvPr id="3081" name="CommandButton5" hidden="1">
              <a:extLst>
                <a:ext uri="{63B3BB69-23CF-44E3-9099-C40C66FF867C}">
                  <a14:compatExt spid="_x0000_s30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942975</xdr:colOff>
          <xdr:row>4</xdr:row>
          <xdr:rowOff>66675</xdr:rowOff>
        </xdr:from>
        <xdr:to>
          <xdr:col>4</xdr:col>
          <xdr:colOff>847725</xdr:colOff>
          <xdr:row>5</xdr:row>
          <xdr:rowOff>180975</xdr:rowOff>
        </xdr:to>
        <xdr:sp macro="" textlink="">
          <xdr:nvSpPr>
            <xdr:cNvPr id="3161" name="CommandButton8" hidden="1">
              <a:extLst>
                <a:ext uri="{63B3BB69-23CF-44E3-9099-C40C66FF867C}">
                  <a14:compatExt spid="_x0000_s31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123825</xdr:colOff>
          <xdr:row>2</xdr:row>
          <xdr:rowOff>85725</xdr:rowOff>
        </xdr:from>
        <xdr:to>
          <xdr:col>1</xdr:col>
          <xdr:colOff>1590675</xdr:colOff>
          <xdr:row>3</xdr:row>
          <xdr:rowOff>57150</xdr:rowOff>
        </xdr:to>
        <xdr:sp macro="" textlink="">
          <xdr:nvSpPr>
            <xdr:cNvPr id="3169" name="Label1" hidden="1">
              <a:extLst>
                <a:ext uri="{63B3BB69-23CF-44E3-9099-C40C66FF867C}">
                  <a14:compatExt spid="_x0000_s31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4</xdr:row>
          <xdr:rowOff>38100</xdr:rowOff>
        </xdr:from>
        <xdr:to>
          <xdr:col>1</xdr:col>
          <xdr:colOff>1590675</xdr:colOff>
          <xdr:row>5</xdr:row>
          <xdr:rowOff>161925</xdr:rowOff>
        </xdr:to>
        <xdr:sp macro="" textlink="">
          <xdr:nvSpPr>
            <xdr:cNvPr id="3170" name="Label2" hidden="1">
              <a:extLst>
                <a:ext uri="{63B3BB69-23CF-44E3-9099-C40C66FF867C}">
                  <a14:compatExt spid="_x0000_s31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</xdr:row>
          <xdr:rowOff>76200</xdr:rowOff>
        </xdr:from>
        <xdr:to>
          <xdr:col>3</xdr:col>
          <xdr:colOff>180975</xdr:colOff>
          <xdr:row>3</xdr:row>
          <xdr:rowOff>95250</xdr:rowOff>
        </xdr:to>
        <xdr:sp macro="" textlink="">
          <xdr:nvSpPr>
            <xdr:cNvPr id="3171" name="ComboBox1" hidden="1">
              <a:extLst>
                <a:ext uri="{63B3BB69-23CF-44E3-9099-C40C66FF867C}">
                  <a14:compatExt spid="_x0000_s31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</xdr:row>
          <xdr:rowOff>19050</xdr:rowOff>
        </xdr:from>
        <xdr:to>
          <xdr:col>3</xdr:col>
          <xdr:colOff>171450</xdr:colOff>
          <xdr:row>5</xdr:row>
          <xdr:rowOff>161925</xdr:rowOff>
        </xdr:to>
        <xdr:sp macro="" textlink="">
          <xdr:nvSpPr>
            <xdr:cNvPr id="3172" name="ComboBox2" hidden="1">
              <a:extLst>
                <a:ext uri="{63B3BB69-23CF-44E3-9099-C40C66FF867C}">
                  <a14:compatExt spid="_x0000_s31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6</xdr:row>
          <xdr:rowOff>9525</xdr:rowOff>
        </xdr:from>
        <xdr:to>
          <xdr:col>1</xdr:col>
          <xdr:colOff>1600200</xdr:colOff>
          <xdr:row>6</xdr:row>
          <xdr:rowOff>266700</xdr:rowOff>
        </xdr:to>
        <xdr:sp macro="" textlink="">
          <xdr:nvSpPr>
            <xdr:cNvPr id="3173" name="Label3" hidden="1">
              <a:extLst>
                <a:ext uri="{63B3BB69-23CF-44E3-9099-C40C66FF867C}">
                  <a14:compatExt spid="_x0000_s31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8</xdr:row>
          <xdr:rowOff>133350</xdr:rowOff>
        </xdr:from>
        <xdr:to>
          <xdr:col>1</xdr:col>
          <xdr:colOff>1600200</xdr:colOff>
          <xdr:row>9</xdr:row>
          <xdr:rowOff>180975</xdr:rowOff>
        </xdr:to>
        <xdr:sp macro="" textlink="">
          <xdr:nvSpPr>
            <xdr:cNvPr id="3174" name="Label4" hidden="1">
              <a:extLst>
                <a:ext uri="{63B3BB69-23CF-44E3-9099-C40C66FF867C}">
                  <a14:compatExt spid="_x0000_s31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9</xdr:row>
          <xdr:rowOff>180975</xdr:rowOff>
        </xdr:from>
        <xdr:to>
          <xdr:col>1</xdr:col>
          <xdr:colOff>1600200</xdr:colOff>
          <xdr:row>10</xdr:row>
          <xdr:rowOff>190500</xdr:rowOff>
        </xdr:to>
        <xdr:sp macro="" textlink="">
          <xdr:nvSpPr>
            <xdr:cNvPr id="3175" name="Label5" hidden="1">
              <a:extLst>
                <a:ext uri="{63B3BB69-23CF-44E3-9099-C40C66FF867C}">
                  <a14:compatExt spid="_x0000_s31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10</xdr:row>
          <xdr:rowOff>190500</xdr:rowOff>
        </xdr:from>
        <xdr:to>
          <xdr:col>1</xdr:col>
          <xdr:colOff>1600200</xdr:colOff>
          <xdr:row>11</xdr:row>
          <xdr:rowOff>190500</xdr:rowOff>
        </xdr:to>
        <xdr:sp macro="" textlink="">
          <xdr:nvSpPr>
            <xdr:cNvPr id="3176" name="Label6" hidden="1">
              <a:extLst>
                <a:ext uri="{63B3BB69-23CF-44E3-9099-C40C66FF867C}">
                  <a14:compatExt spid="_x0000_s31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11</xdr:row>
          <xdr:rowOff>200025</xdr:rowOff>
        </xdr:from>
        <xdr:to>
          <xdr:col>1</xdr:col>
          <xdr:colOff>1609725</xdr:colOff>
          <xdr:row>13</xdr:row>
          <xdr:rowOff>0</xdr:rowOff>
        </xdr:to>
        <xdr:sp macro="" textlink="">
          <xdr:nvSpPr>
            <xdr:cNvPr id="3177" name="Label7" hidden="1">
              <a:extLst>
                <a:ext uri="{63B3BB69-23CF-44E3-9099-C40C66FF867C}">
                  <a14:compatExt spid="_x0000_s31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13</xdr:row>
          <xdr:rowOff>9525</xdr:rowOff>
        </xdr:from>
        <xdr:to>
          <xdr:col>1</xdr:col>
          <xdr:colOff>1609725</xdr:colOff>
          <xdr:row>13</xdr:row>
          <xdr:rowOff>257175</xdr:rowOff>
        </xdr:to>
        <xdr:sp macro="" textlink="">
          <xdr:nvSpPr>
            <xdr:cNvPr id="3178" name="Label8" hidden="1">
              <a:extLst>
                <a:ext uri="{63B3BB69-23CF-44E3-9099-C40C66FF867C}">
                  <a14:compatExt spid="_x0000_s31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962025</xdr:colOff>
          <xdr:row>5</xdr:row>
          <xdr:rowOff>342900</xdr:rowOff>
        </xdr:from>
        <xdr:to>
          <xdr:col>4</xdr:col>
          <xdr:colOff>876300</xdr:colOff>
          <xdr:row>7</xdr:row>
          <xdr:rowOff>0</xdr:rowOff>
        </xdr:to>
        <xdr:sp macro="" textlink="">
          <xdr:nvSpPr>
            <xdr:cNvPr id="3179" name="CommandButton1" hidden="1">
              <a:extLst>
                <a:ext uri="{63B3BB69-23CF-44E3-9099-C40C66FF867C}">
                  <a14:compatExt spid="_x0000_s31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452967</xdr:colOff>
          <xdr:row>3</xdr:row>
          <xdr:rowOff>157692</xdr:rowOff>
        </xdr:from>
        <xdr:to>
          <xdr:col>9</xdr:col>
          <xdr:colOff>875242</xdr:colOff>
          <xdr:row>5</xdr:row>
          <xdr:rowOff>94192</xdr:rowOff>
        </xdr:to>
        <xdr:sp macro="" textlink="">
          <xdr:nvSpPr>
            <xdr:cNvPr id="38915" name="CommandButton1" hidden="1">
              <a:extLst>
                <a:ext uri="{63B3BB69-23CF-44E3-9099-C40C66FF867C}">
                  <a14:compatExt spid="_x0000_s3891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1181100</xdr:colOff>
          <xdr:row>1</xdr:row>
          <xdr:rowOff>142875</xdr:rowOff>
        </xdr:from>
        <xdr:to>
          <xdr:col>8</xdr:col>
          <xdr:colOff>1085850</xdr:colOff>
          <xdr:row>4</xdr:row>
          <xdr:rowOff>0</xdr:rowOff>
        </xdr:to>
        <xdr:sp macro="" textlink="">
          <xdr:nvSpPr>
            <xdr:cNvPr id="65537" name="CommandButton1" hidden="1">
              <a:extLst>
                <a:ext uri="{63B3BB69-23CF-44E3-9099-C40C66FF867C}">
                  <a14:compatExt spid="_x0000_s655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13" Type="http://schemas.openxmlformats.org/officeDocument/2006/relationships/image" Target="../media/image5.emf"/><Relationship Id="rId18" Type="http://schemas.openxmlformats.org/officeDocument/2006/relationships/control" Target="../activeX/activeX8.xml"/><Relationship Id="rId26" Type="http://schemas.openxmlformats.org/officeDocument/2006/relationships/control" Target="../activeX/activeX12.xml"/><Relationship Id="rId3" Type="http://schemas.openxmlformats.org/officeDocument/2006/relationships/vmlDrawing" Target="../drawings/vmlDrawing1.vml"/><Relationship Id="rId21" Type="http://schemas.openxmlformats.org/officeDocument/2006/relationships/image" Target="../media/image9.emf"/><Relationship Id="rId7" Type="http://schemas.openxmlformats.org/officeDocument/2006/relationships/image" Target="../media/image2.emf"/><Relationship Id="rId12" Type="http://schemas.openxmlformats.org/officeDocument/2006/relationships/control" Target="../activeX/activeX5.xml"/><Relationship Id="rId17" Type="http://schemas.openxmlformats.org/officeDocument/2006/relationships/image" Target="../media/image7.emf"/><Relationship Id="rId25" Type="http://schemas.openxmlformats.org/officeDocument/2006/relationships/image" Target="../media/image11.emf"/><Relationship Id="rId2" Type="http://schemas.openxmlformats.org/officeDocument/2006/relationships/drawing" Target="../drawings/drawing1.xml"/><Relationship Id="rId16" Type="http://schemas.openxmlformats.org/officeDocument/2006/relationships/control" Target="../activeX/activeX7.xml"/><Relationship Id="rId20" Type="http://schemas.openxmlformats.org/officeDocument/2006/relationships/control" Target="../activeX/activeX9.xml"/><Relationship Id="rId29" Type="http://schemas.openxmlformats.org/officeDocument/2006/relationships/image" Target="../media/image13.emf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image" Target="../media/image4.emf"/><Relationship Id="rId24" Type="http://schemas.openxmlformats.org/officeDocument/2006/relationships/control" Target="../activeX/activeX11.xml"/><Relationship Id="rId5" Type="http://schemas.openxmlformats.org/officeDocument/2006/relationships/image" Target="../media/image1.emf"/><Relationship Id="rId15" Type="http://schemas.openxmlformats.org/officeDocument/2006/relationships/image" Target="../media/image6.emf"/><Relationship Id="rId23" Type="http://schemas.openxmlformats.org/officeDocument/2006/relationships/image" Target="../media/image10.emf"/><Relationship Id="rId28" Type="http://schemas.openxmlformats.org/officeDocument/2006/relationships/control" Target="../activeX/activeX13.xml"/><Relationship Id="rId10" Type="http://schemas.openxmlformats.org/officeDocument/2006/relationships/control" Target="../activeX/activeX4.xml"/><Relationship Id="rId19" Type="http://schemas.openxmlformats.org/officeDocument/2006/relationships/image" Target="../media/image8.emf"/><Relationship Id="rId31" Type="http://schemas.openxmlformats.org/officeDocument/2006/relationships/image" Target="../media/image14.emf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Relationship Id="rId14" Type="http://schemas.openxmlformats.org/officeDocument/2006/relationships/control" Target="../activeX/activeX6.xml"/><Relationship Id="rId22" Type="http://schemas.openxmlformats.org/officeDocument/2006/relationships/control" Target="../activeX/activeX10.xml"/><Relationship Id="rId27" Type="http://schemas.openxmlformats.org/officeDocument/2006/relationships/image" Target="../media/image12.emf"/><Relationship Id="rId30" Type="http://schemas.openxmlformats.org/officeDocument/2006/relationships/control" Target="../activeX/activeX14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5.emf"/><Relationship Id="rId4" Type="http://schemas.openxmlformats.org/officeDocument/2006/relationships/control" Target="../activeX/activeX15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16.emf"/><Relationship Id="rId4" Type="http://schemas.openxmlformats.org/officeDocument/2006/relationships/control" Target="../activeX/activeX1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F384"/>
  <sheetViews>
    <sheetView showGridLines="0" showRowColHeaders="0" showZeros="0" showOutlineSymbols="0" defaultGridColor="0" colorId="8" zoomScale="110" zoomScaleNormal="110" workbookViewId="0">
      <selection activeCell="C14" sqref="C14"/>
    </sheetView>
  </sheetViews>
  <sheetFormatPr defaultRowHeight="12.75"/>
  <cols>
    <col min="1" max="1" width="2.85546875" style="27" customWidth="1"/>
    <col min="2" max="2" width="25.7109375" style="27" customWidth="1"/>
    <col min="3" max="3" width="56.85546875" style="27" customWidth="1"/>
    <col min="4" max="4" width="20.140625" style="27" customWidth="1"/>
    <col min="5" max="5" width="36.85546875" style="27" customWidth="1"/>
    <col min="6" max="6" width="38.28515625" style="27" customWidth="1"/>
    <col min="7" max="7" width="27.42578125" style="27" customWidth="1"/>
    <col min="8" max="16384" width="9.140625" style="27"/>
  </cols>
  <sheetData>
    <row r="1" spans="1:6" ht="45.75" customHeight="1">
      <c r="A1" s="143" t="s">
        <v>897</v>
      </c>
      <c r="B1" s="143"/>
      <c r="C1" s="143"/>
      <c r="D1" s="143"/>
      <c r="E1" s="143"/>
      <c r="F1" s="143"/>
    </row>
    <row r="2" spans="1:6" ht="52.5" customHeight="1">
      <c r="A2" s="140" t="s">
        <v>869</v>
      </c>
      <c r="B2" s="141"/>
      <c r="C2" s="141"/>
      <c r="D2" s="141"/>
      <c r="E2" s="141"/>
      <c r="F2" s="142"/>
    </row>
    <row r="3" spans="1:6" ht="22.5" customHeight="1"/>
    <row r="4" spans="1:6" ht="10.5" customHeight="1"/>
    <row r="6" spans="1:6" ht="27.75" customHeight="1">
      <c r="E6" s="32"/>
    </row>
    <row r="7" spans="1:6" ht="21.75" customHeight="1">
      <c r="C7" s="88" t="s">
        <v>901</v>
      </c>
      <c r="E7" s="32"/>
    </row>
    <row r="8" spans="1:6">
      <c r="B8" s="28"/>
      <c r="C8" s="28"/>
      <c r="D8" s="28"/>
      <c r="E8" s="28"/>
    </row>
    <row r="9" spans="1:6">
      <c r="B9" s="28"/>
      <c r="C9" s="28"/>
      <c r="D9" s="28"/>
      <c r="E9" s="28"/>
    </row>
    <row r="10" spans="1:6" ht="17.25" customHeight="1">
      <c r="B10" s="28"/>
      <c r="C10" s="86" t="s">
        <v>902</v>
      </c>
      <c r="D10" s="28"/>
      <c r="E10" s="28"/>
    </row>
    <row r="11" spans="1:6" ht="15.75" customHeight="1">
      <c r="B11" s="28"/>
      <c r="C11" s="86" t="s">
        <v>903</v>
      </c>
      <c r="D11" s="28"/>
      <c r="E11" s="28"/>
    </row>
    <row r="12" spans="1:6" ht="16.5" customHeight="1">
      <c r="C12" s="87" t="s">
        <v>904</v>
      </c>
    </row>
    <row r="13" spans="1:6" ht="16.5" customHeight="1">
      <c r="C13" s="87" t="s">
        <v>905</v>
      </c>
    </row>
    <row r="14" spans="1:6" ht="21" customHeight="1">
      <c r="C14" s="87" t="s">
        <v>906</v>
      </c>
    </row>
    <row r="15" spans="1:6" ht="21" customHeight="1"/>
    <row r="17" spans="1:5" s="29" customFormat="1"/>
    <row r="23" spans="1:5" hidden="1"/>
    <row r="24" spans="1:5" hidden="1"/>
    <row r="25" spans="1:5" hidden="1"/>
    <row r="26" spans="1:5" hidden="1"/>
    <row r="27" spans="1:5" hidden="1"/>
    <row r="28" spans="1:5" ht="12" hidden="1" customHeight="1"/>
    <row r="29" spans="1:5" hidden="1">
      <c r="A29" s="27" t="s">
        <v>48</v>
      </c>
      <c r="B29" s="27" t="str">
        <f>LEFT(A29,2)</f>
        <v>06</v>
      </c>
      <c r="D29" s="27" t="s">
        <v>352</v>
      </c>
      <c r="E29" s="27" t="str">
        <f>LEFT(D29,8)</f>
        <v>00206006</v>
      </c>
    </row>
    <row r="30" spans="1:5" ht="14.65" hidden="1" customHeight="1">
      <c r="A30" s="83" t="s">
        <v>45</v>
      </c>
      <c r="B30" s="81" t="s">
        <v>479</v>
      </c>
      <c r="C30" s="36" t="s">
        <v>492</v>
      </c>
      <c r="D30" s="30" t="s">
        <v>432</v>
      </c>
    </row>
    <row r="31" spans="1:5" ht="14.65" hidden="1" customHeight="1">
      <c r="A31" s="83" t="s">
        <v>624</v>
      </c>
      <c r="B31" s="81" t="s">
        <v>479</v>
      </c>
      <c r="C31" s="36" t="s">
        <v>120</v>
      </c>
      <c r="D31" s="30" t="s">
        <v>126</v>
      </c>
    </row>
    <row r="32" spans="1:5" ht="14.65" hidden="1" customHeight="1">
      <c r="A32" s="83" t="s">
        <v>46</v>
      </c>
      <c r="B32" s="31" t="s">
        <v>479</v>
      </c>
      <c r="C32" s="37" t="s">
        <v>587</v>
      </c>
      <c r="D32" s="30" t="s">
        <v>127</v>
      </c>
    </row>
    <row r="33" spans="1:4" ht="14.65" hidden="1" customHeight="1">
      <c r="A33" s="83" t="s">
        <v>625</v>
      </c>
      <c r="B33" s="31" t="s">
        <v>479</v>
      </c>
      <c r="C33" s="37" t="s">
        <v>548</v>
      </c>
      <c r="D33" s="30" t="s">
        <v>350</v>
      </c>
    </row>
    <row r="34" spans="1:4" ht="14.65" hidden="1" customHeight="1">
      <c r="A34" s="83" t="s">
        <v>47</v>
      </c>
      <c r="B34" s="31" t="s">
        <v>479</v>
      </c>
      <c r="C34" s="37" t="s">
        <v>588</v>
      </c>
      <c r="D34" s="30" t="s">
        <v>351</v>
      </c>
    </row>
    <row r="35" spans="1:4" ht="14.65" hidden="1" customHeight="1">
      <c r="A35" s="83" t="s">
        <v>48</v>
      </c>
      <c r="B35" s="31" t="s">
        <v>479</v>
      </c>
      <c r="C35" s="37" t="s">
        <v>121</v>
      </c>
      <c r="D35" s="30" t="s">
        <v>352</v>
      </c>
    </row>
    <row r="36" spans="1:4" ht="14.65" hidden="1" customHeight="1">
      <c r="A36" s="83" t="s">
        <v>49</v>
      </c>
      <c r="B36" s="31" t="s">
        <v>480</v>
      </c>
      <c r="C36" s="37" t="s">
        <v>549</v>
      </c>
      <c r="D36" s="30" t="s">
        <v>353</v>
      </c>
    </row>
    <row r="37" spans="1:4" ht="14.65" hidden="1" customHeight="1">
      <c r="A37" s="83" t="s">
        <v>626</v>
      </c>
      <c r="B37" s="31" t="s">
        <v>480</v>
      </c>
      <c r="C37" s="37" t="s">
        <v>550</v>
      </c>
      <c r="D37" s="30" t="s">
        <v>354</v>
      </c>
    </row>
    <row r="38" spans="1:4" ht="14.65" hidden="1" customHeight="1">
      <c r="A38" s="83" t="s">
        <v>627</v>
      </c>
      <c r="B38" s="31" t="s">
        <v>480</v>
      </c>
      <c r="C38" s="37" t="s">
        <v>551</v>
      </c>
      <c r="D38" s="30" t="s">
        <v>355</v>
      </c>
    </row>
    <row r="39" spans="1:4" ht="14.65" hidden="1" customHeight="1">
      <c r="A39" s="83" t="s">
        <v>50</v>
      </c>
      <c r="B39" s="31" t="s">
        <v>480</v>
      </c>
      <c r="C39" s="37" t="s">
        <v>122</v>
      </c>
      <c r="D39" s="30" t="s">
        <v>356</v>
      </c>
    </row>
    <row r="40" spans="1:4" ht="14.65" hidden="1" customHeight="1">
      <c r="A40" s="84" t="s">
        <v>628</v>
      </c>
      <c r="B40" s="31" t="s">
        <v>480</v>
      </c>
      <c r="C40" s="37" t="s">
        <v>552</v>
      </c>
      <c r="D40" s="30" t="s">
        <v>238</v>
      </c>
    </row>
    <row r="41" spans="1:4" ht="14.65" hidden="1" customHeight="1">
      <c r="A41" s="83" t="s">
        <v>51</v>
      </c>
      <c r="B41" s="31" t="s">
        <v>480</v>
      </c>
      <c r="C41" s="37" t="s">
        <v>553</v>
      </c>
      <c r="D41" s="30" t="s">
        <v>357</v>
      </c>
    </row>
    <row r="42" spans="1:4" ht="14.65" hidden="1" customHeight="1">
      <c r="A42" s="83" t="s">
        <v>52</v>
      </c>
      <c r="B42" s="31" t="s">
        <v>480</v>
      </c>
      <c r="C42" s="37" t="s">
        <v>230</v>
      </c>
      <c r="D42" s="30" t="s">
        <v>239</v>
      </c>
    </row>
    <row r="43" spans="1:4" ht="14.65" hidden="1" customHeight="1">
      <c r="A43" s="83" t="s">
        <v>53</v>
      </c>
      <c r="B43" s="31" t="s">
        <v>480</v>
      </c>
      <c r="C43" s="37" t="s">
        <v>554</v>
      </c>
      <c r="D43" s="30" t="s">
        <v>358</v>
      </c>
    </row>
    <row r="44" spans="1:4" ht="14.65" hidden="1" customHeight="1">
      <c r="A44" s="83" t="s">
        <v>629</v>
      </c>
      <c r="B44" s="31" t="s">
        <v>480</v>
      </c>
      <c r="C44" s="37" t="s">
        <v>231</v>
      </c>
      <c r="D44" s="30" t="s">
        <v>359</v>
      </c>
    </row>
    <row r="45" spans="1:4" ht="14.65" hidden="1" customHeight="1">
      <c r="A45" s="83" t="s">
        <v>630</v>
      </c>
      <c r="B45" s="31" t="s">
        <v>480</v>
      </c>
      <c r="C45" s="37" t="s">
        <v>232</v>
      </c>
      <c r="D45" s="30" t="s">
        <v>360</v>
      </c>
    </row>
    <row r="46" spans="1:4" ht="14.65" hidden="1" customHeight="1">
      <c r="A46" s="83" t="s">
        <v>631</v>
      </c>
      <c r="B46" s="31" t="s">
        <v>478</v>
      </c>
      <c r="C46" s="37" t="s">
        <v>555</v>
      </c>
      <c r="D46" s="30" t="s">
        <v>361</v>
      </c>
    </row>
    <row r="47" spans="1:4" ht="14.65" hidden="1" customHeight="1">
      <c r="A47" s="83" t="s">
        <v>632</v>
      </c>
      <c r="B47" s="31" t="s">
        <v>478</v>
      </c>
      <c r="C47" s="37" t="s">
        <v>556</v>
      </c>
      <c r="D47" s="30" t="s">
        <v>362</v>
      </c>
    </row>
    <row r="48" spans="1:4" ht="14.65" hidden="1" customHeight="1">
      <c r="A48" s="83" t="s">
        <v>633</v>
      </c>
      <c r="B48" s="31" t="s">
        <v>478</v>
      </c>
      <c r="C48" s="37" t="s">
        <v>557</v>
      </c>
      <c r="D48" s="30" t="s">
        <v>363</v>
      </c>
    </row>
    <row r="49" spans="1:4" ht="14.65" hidden="1" customHeight="1">
      <c r="A49" s="83" t="s">
        <v>634</v>
      </c>
      <c r="B49" s="31" t="s">
        <v>478</v>
      </c>
      <c r="C49" s="37" t="s">
        <v>558</v>
      </c>
      <c r="D49" s="30" t="s">
        <v>364</v>
      </c>
    </row>
    <row r="50" spans="1:4" ht="14.65" hidden="1" customHeight="1">
      <c r="A50" s="83" t="s">
        <v>635</v>
      </c>
      <c r="B50" s="31" t="s">
        <v>478</v>
      </c>
      <c r="C50" s="37" t="s">
        <v>559</v>
      </c>
      <c r="D50" s="30" t="s">
        <v>365</v>
      </c>
    </row>
    <row r="51" spans="1:4" ht="14.65" hidden="1" customHeight="1">
      <c r="A51" s="83" t="s">
        <v>54</v>
      </c>
      <c r="B51" s="31" t="s">
        <v>478</v>
      </c>
      <c r="C51" s="37" t="s">
        <v>560</v>
      </c>
      <c r="D51" s="30" t="s">
        <v>434</v>
      </c>
    </row>
    <row r="52" spans="1:4" ht="14.65" hidden="1" customHeight="1">
      <c r="A52" s="83" t="s">
        <v>55</v>
      </c>
      <c r="B52" s="31" t="s">
        <v>478</v>
      </c>
      <c r="C52" s="37" t="s">
        <v>233</v>
      </c>
      <c r="D52" s="30" t="s">
        <v>240</v>
      </c>
    </row>
    <row r="53" spans="1:4" ht="14.65" hidden="1" customHeight="1">
      <c r="A53" s="83" t="s">
        <v>636</v>
      </c>
      <c r="B53" s="31" t="s">
        <v>478</v>
      </c>
      <c r="C53" s="37" t="s">
        <v>561</v>
      </c>
      <c r="D53" s="30" t="s">
        <v>584</v>
      </c>
    </row>
    <row r="54" spans="1:4" ht="14.65" hidden="1" customHeight="1">
      <c r="A54" s="83" t="s">
        <v>56</v>
      </c>
      <c r="B54" s="31" t="s">
        <v>478</v>
      </c>
      <c r="C54" s="37" t="s">
        <v>67</v>
      </c>
      <c r="D54" s="30" t="s">
        <v>241</v>
      </c>
    </row>
    <row r="55" spans="1:4" ht="14.65" hidden="1" customHeight="1">
      <c r="A55" s="83" t="s">
        <v>622</v>
      </c>
      <c r="B55" s="31" t="s">
        <v>478</v>
      </c>
      <c r="C55" s="37" t="s">
        <v>71</v>
      </c>
      <c r="D55" s="30" t="s">
        <v>242</v>
      </c>
    </row>
    <row r="56" spans="1:4" ht="14.65" hidden="1" customHeight="1">
      <c r="A56" s="83" t="s">
        <v>637</v>
      </c>
      <c r="B56" s="31" t="s">
        <v>478</v>
      </c>
      <c r="C56" s="37" t="s">
        <v>72</v>
      </c>
      <c r="D56" s="30" t="s">
        <v>243</v>
      </c>
    </row>
    <row r="57" spans="1:4" ht="14.65" hidden="1" customHeight="1">
      <c r="A57" s="83" t="s">
        <v>623</v>
      </c>
      <c r="B57" s="31" t="s">
        <v>478</v>
      </c>
      <c r="C57" s="37" t="s">
        <v>73</v>
      </c>
      <c r="D57" s="30" t="s">
        <v>688</v>
      </c>
    </row>
    <row r="58" spans="1:4" ht="14.65" hidden="1" customHeight="1">
      <c r="A58" s="84" t="s">
        <v>281</v>
      </c>
      <c r="B58" s="31" t="s">
        <v>478</v>
      </c>
      <c r="C58" s="37" t="s">
        <v>74</v>
      </c>
      <c r="D58" s="30"/>
    </row>
    <row r="59" spans="1:4" hidden="1">
      <c r="A59" s="80"/>
      <c r="B59" s="31" t="s">
        <v>483</v>
      </c>
      <c r="C59" s="37" t="s">
        <v>131</v>
      </c>
      <c r="D59" s="30"/>
    </row>
    <row r="60" spans="1:4" hidden="1">
      <c r="A60" s="80"/>
      <c r="B60" s="31" t="s">
        <v>483</v>
      </c>
      <c r="C60" s="37" t="s">
        <v>132</v>
      </c>
      <c r="D60" s="30"/>
    </row>
    <row r="61" spans="1:4" hidden="1">
      <c r="A61" s="30"/>
      <c r="B61" s="31" t="s">
        <v>483</v>
      </c>
      <c r="C61" s="37" t="s">
        <v>133</v>
      </c>
      <c r="D61" s="30"/>
    </row>
    <row r="62" spans="1:4" hidden="1">
      <c r="A62" s="30"/>
      <c r="B62" s="31" t="s">
        <v>483</v>
      </c>
      <c r="C62" s="37" t="s">
        <v>134</v>
      </c>
      <c r="D62" s="30"/>
    </row>
    <row r="63" spans="1:4" hidden="1">
      <c r="A63" s="80"/>
      <c r="B63" s="31" t="s">
        <v>483</v>
      </c>
      <c r="C63" s="37" t="s">
        <v>135</v>
      </c>
      <c r="D63" s="30"/>
    </row>
    <row r="64" spans="1:4" hidden="1">
      <c r="A64" s="80"/>
      <c r="B64" s="31" t="s">
        <v>483</v>
      </c>
      <c r="C64" s="37" t="s">
        <v>136</v>
      </c>
      <c r="D64" s="30"/>
    </row>
    <row r="65" spans="1:4" hidden="1">
      <c r="A65" s="80"/>
      <c r="B65" s="31" t="s">
        <v>483</v>
      </c>
      <c r="C65" s="37" t="s">
        <v>424</v>
      </c>
      <c r="D65" s="30"/>
    </row>
    <row r="66" spans="1:4" hidden="1">
      <c r="A66" s="80"/>
      <c r="B66" s="31" t="s">
        <v>483</v>
      </c>
      <c r="C66" s="37" t="s">
        <v>425</v>
      </c>
      <c r="D66" s="30"/>
    </row>
    <row r="67" spans="1:4" hidden="1">
      <c r="A67" s="80"/>
      <c r="B67" s="31" t="s">
        <v>483</v>
      </c>
      <c r="C67" s="37" t="s">
        <v>426</v>
      </c>
      <c r="D67" s="30"/>
    </row>
    <row r="68" spans="1:4" hidden="1">
      <c r="A68" s="80"/>
      <c r="B68" s="31" t="s">
        <v>483</v>
      </c>
      <c r="C68" s="37" t="s">
        <v>234</v>
      </c>
      <c r="D68" s="30"/>
    </row>
    <row r="69" spans="1:4" hidden="1">
      <c r="A69" s="80"/>
      <c r="B69" s="31" t="s">
        <v>483</v>
      </c>
      <c r="C69" s="37" t="s">
        <v>427</v>
      </c>
      <c r="D69" s="30"/>
    </row>
    <row r="70" spans="1:4" hidden="1">
      <c r="A70" s="80"/>
      <c r="B70" s="31" t="s">
        <v>483</v>
      </c>
      <c r="C70" s="37" t="s">
        <v>235</v>
      </c>
      <c r="D70" s="30"/>
    </row>
    <row r="71" spans="1:4" hidden="1">
      <c r="A71" s="80"/>
      <c r="B71" s="31" t="s">
        <v>483</v>
      </c>
      <c r="C71" s="37" t="s">
        <v>236</v>
      </c>
      <c r="D71" s="30"/>
    </row>
    <row r="72" spans="1:4" hidden="1">
      <c r="A72" s="80"/>
      <c r="B72" s="31" t="s">
        <v>483</v>
      </c>
      <c r="C72" s="37" t="s">
        <v>123</v>
      </c>
      <c r="D72" s="30"/>
    </row>
    <row r="73" spans="1:4" hidden="1">
      <c r="A73" s="80"/>
      <c r="B73" s="31" t="s">
        <v>483</v>
      </c>
      <c r="C73" s="37" t="s">
        <v>68</v>
      </c>
      <c r="D73" s="30"/>
    </row>
    <row r="74" spans="1:4" hidden="1">
      <c r="A74" s="80"/>
      <c r="B74" s="31" t="s">
        <v>483</v>
      </c>
      <c r="C74" s="37" t="s">
        <v>69</v>
      </c>
      <c r="D74" s="30"/>
    </row>
    <row r="75" spans="1:4" hidden="1">
      <c r="A75" s="80"/>
      <c r="B75" s="31" t="s">
        <v>481</v>
      </c>
      <c r="C75" s="37" t="s">
        <v>428</v>
      </c>
      <c r="D75" s="30"/>
    </row>
    <row r="76" spans="1:4" hidden="1">
      <c r="A76" s="80"/>
      <c r="B76" s="31" t="s">
        <v>481</v>
      </c>
      <c r="C76" s="37" t="s">
        <v>429</v>
      </c>
      <c r="D76" s="30"/>
    </row>
    <row r="77" spans="1:4" hidden="1">
      <c r="A77" s="80"/>
      <c r="B77" s="31" t="s">
        <v>481</v>
      </c>
      <c r="C77" s="37" t="s">
        <v>430</v>
      </c>
      <c r="D77" s="30"/>
    </row>
    <row r="78" spans="1:4" hidden="1">
      <c r="A78" s="80"/>
      <c r="B78" s="31" t="s">
        <v>481</v>
      </c>
      <c r="C78" s="37" t="s">
        <v>237</v>
      </c>
      <c r="D78" s="30"/>
    </row>
    <row r="79" spans="1:4" hidden="1">
      <c r="A79" s="80"/>
      <c r="B79" s="31" t="s">
        <v>481</v>
      </c>
      <c r="C79" s="37" t="s">
        <v>431</v>
      </c>
      <c r="D79" s="30"/>
    </row>
    <row r="80" spans="1:4" hidden="1">
      <c r="A80" s="80"/>
      <c r="B80" s="31" t="s">
        <v>481</v>
      </c>
      <c r="C80" s="37" t="s">
        <v>124</v>
      </c>
      <c r="D80" s="30"/>
    </row>
    <row r="81" spans="1:4" hidden="1">
      <c r="A81" s="80"/>
      <c r="B81" s="31" t="s">
        <v>481</v>
      </c>
      <c r="C81" s="37" t="s">
        <v>125</v>
      </c>
      <c r="D81" s="30"/>
    </row>
    <row r="82" spans="1:4" hidden="1">
      <c r="A82" s="80"/>
      <c r="B82" s="31" t="s">
        <v>481</v>
      </c>
      <c r="C82" s="37" t="s">
        <v>70</v>
      </c>
      <c r="D82" s="30"/>
    </row>
    <row r="83" spans="1:4" hidden="1">
      <c r="A83" s="80"/>
      <c r="B83" s="31" t="s">
        <v>484</v>
      </c>
      <c r="C83" s="37" t="s">
        <v>432</v>
      </c>
      <c r="D83" s="30"/>
    </row>
    <row r="84" spans="1:4" hidden="1">
      <c r="A84" s="80"/>
      <c r="B84" s="31" t="s">
        <v>484</v>
      </c>
      <c r="C84" s="37" t="s">
        <v>126</v>
      </c>
      <c r="D84" s="30"/>
    </row>
    <row r="85" spans="1:4" hidden="1">
      <c r="A85" s="80"/>
      <c r="B85" s="31" t="s">
        <v>484</v>
      </c>
      <c r="C85" s="37" t="s">
        <v>127</v>
      </c>
      <c r="D85" s="30"/>
    </row>
    <row r="86" spans="1:4" hidden="1">
      <c r="A86" s="80"/>
      <c r="B86" s="31" t="s">
        <v>484</v>
      </c>
      <c r="C86" s="37" t="s">
        <v>350</v>
      </c>
      <c r="D86" s="30"/>
    </row>
    <row r="87" spans="1:4" hidden="1">
      <c r="A87" s="80"/>
      <c r="B87" s="31" t="s">
        <v>484</v>
      </c>
      <c r="C87" s="37" t="s">
        <v>351</v>
      </c>
      <c r="D87" s="30"/>
    </row>
    <row r="88" spans="1:4" hidden="1">
      <c r="A88" s="80"/>
      <c r="B88" s="31" t="s">
        <v>484</v>
      </c>
      <c r="C88" s="37" t="s">
        <v>352</v>
      </c>
      <c r="D88" s="30"/>
    </row>
    <row r="89" spans="1:4" hidden="1">
      <c r="A89" s="80"/>
      <c r="B89" s="31" t="s">
        <v>484</v>
      </c>
      <c r="C89" s="37" t="s">
        <v>353</v>
      </c>
      <c r="D89" s="30"/>
    </row>
    <row r="90" spans="1:4" hidden="1">
      <c r="A90" s="80"/>
      <c r="B90" s="31" t="s">
        <v>484</v>
      </c>
      <c r="C90" s="37" t="s">
        <v>354</v>
      </c>
      <c r="D90" s="30"/>
    </row>
    <row r="91" spans="1:4" hidden="1">
      <c r="A91" s="80"/>
      <c r="B91" s="31" t="s">
        <v>484</v>
      </c>
      <c r="C91" s="37" t="s">
        <v>355</v>
      </c>
      <c r="D91" s="30"/>
    </row>
    <row r="92" spans="1:4" hidden="1">
      <c r="A92" s="80"/>
      <c r="B92" s="31" t="s">
        <v>484</v>
      </c>
      <c r="C92" s="37" t="s">
        <v>356</v>
      </c>
      <c r="D92" s="30"/>
    </row>
    <row r="93" spans="1:4" hidden="1">
      <c r="A93" s="80"/>
      <c r="B93" s="31" t="s">
        <v>484</v>
      </c>
      <c r="C93" s="37" t="s">
        <v>238</v>
      </c>
      <c r="D93" s="30"/>
    </row>
    <row r="94" spans="1:4" hidden="1">
      <c r="A94" s="80"/>
      <c r="B94" s="31" t="s">
        <v>484</v>
      </c>
      <c r="C94" s="37" t="s">
        <v>357</v>
      </c>
      <c r="D94" s="30"/>
    </row>
    <row r="95" spans="1:4" hidden="1">
      <c r="A95" s="80"/>
      <c r="B95" s="31" t="s">
        <v>484</v>
      </c>
      <c r="C95" s="37" t="s">
        <v>239</v>
      </c>
      <c r="D95" s="30"/>
    </row>
    <row r="96" spans="1:4" hidden="1">
      <c r="A96" s="80"/>
      <c r="B96" s="31" t="s">
        <v>484</v>
      </c>
      <c r="C96" s="37" t="s">
        <v>358</v>
      </c>
      <c r="D96" s="30"/>
    </row>
    <row r="97" spans="1:4" hidden="1">
      <c r="A97" s="80"/>
      <c r="B97" s="31" t="s">
        <v>484</v>
      </c>
      <c r="C97" s="37" t="s">
        <v>359</v>
      </c>
      <c r="D97" s="30"/>
    </row>
    <row r="98" spans="1:4" hidden="1">
      <c r="A98" s="80"/>
      <c r="B98" s="31" t="s">
        <v>484</v>
      </c>
      <c r="C98" s="37" t="s">
        <v>360</v>
      </c>
      <c r="D98" s="30"/>
    </row>
    <row r="99" spans="1:4" hidden="1">
      <c r="A99" s="80"/>
      <c r="B99" s="31" t="s">
        <v>484</v>
      </c>
      <c r="C99" s="37" t="s">
        <v>361</v>
      </c>
      <c r="D99" s="30"/>
    </row>
    <row r="100" spans="1:4" hidden="1">
      <c r="A100" s="80"/>
      <c r="B100" s="31" t="s">
        <v>484</v>
      </c>
      <c r="C100" s="37" t="s">
        <v>362</v>
      </c>
      <c r="D100" s="30"/>
    </row>
    <row r="101" spans="1:4" hidden="1">
      <c r="A101" s="80"/>
      <c r="B101" s="31" t="s">
        <v>484</v>
      </c>
      <c r="C101" s="37" t="s">
        <v>363</v>
      </c>
      <c r="D101" s="30"/>
    </row>
    <row r="102" spans="1:4" hidden="1">
      <c r="A102" s="80"/>
      <c r="B102" s="31" t="s">
        <v>484</v>
      </c>
      <c r="C102" s="37" t="s">
        <v>364</v>
      </c>
      <c r="D102" s="30"/>
    </row>
    <row r="103" spans="1:4" hidden="1">
      <c r="A103" s="80"/>
      <c r="B103" s="31" t="s">
        <v>484</v>
      </c>
      <c r="C103" s="37" t="s">
        <v>365</v>
      </c>
      <c r="D103" s="30"/>
    </row>
    <row r="104" spans="1:4" hidden="1">
      <c r="A104" s="80"/>
      <c r="B104" s="31" t="s">
        <v>484</v>
      </c>
      <c r="C104" s="37" t="s">
        <v>434</v>
      </c>
      <c r="D104" s="30"/>
    </row>
    <row r="105" spans="1:4" hidden="1">
      <c r="A105" s="80"/>
      <c r="B105" s="31" t="s">
        <v>484</v>
      </c>
      <c r="C105" s="37" t="s">
        <v>240</v>
      </c>
      <c r="D105" s="30"/>
    </row>
    <row r="106" spans="1:4" hidden="1">
      <c r="A106" s="80"/>
      <c r="B106" s="31" t="s">
        <v>484</v>
      </c>
      <c r="C106" s="37" t="s">
        <v>584</v>
      </c>
      <c r="D106" s="30"/>
    </row>
    <row r="107" spans="1:4" hidden="1">
      <c r="A107" s="80"/>
      <c r="B107" s="31" t="s">
        <v>484</v>
      </c>
      <c r="C107" s="37" t="s">
        <v>241</v>
      </c>
      <c r="D107" s="30"/>
    </row>
    <row r="108" spans="1:4" hidden="1">
      <c r="A108" s="80"/>
      <c r="B108" s="31" t="s">
        <v>484</v>
      </c>
      <c r="C108" s="37" t="s">
        <v>242</v>
      </c>
      <c r="D108" s="30"/>
    </row>
    <row r="109" spans="1:4" hidden="1">
      <c r="A109" s="80"/>
      <c r="B109" s="31" t="s">
        <v>484</v>
      </c>
      <c r="C109" s="37" t="s">
        <v>243</v>
      </c>
      <c r="D109" s="30"/>
    </row>
    <row r="110" spans="1:4" hidden="1">
      <c r="A110" s="80"/>
      <c r="B110" s="31" t="s">
        <v>484</v>
      </c>
      <c r="C110" s="37" t="s">
        <v>688</v>
      </c>
      <c r="D110" s="30"/>
    </row>
    <row r="111" spans="1:4" hidden="1">
      <c r="A111" s="80"/>
      <c r="B111" s="31" t="s">
        <v>486</v>
      </c>
      <c r="C111" s="37" t="s">
        <v>435</v>
      </c>
      <c r="D111" s="30"/>
    </row>
    <row r="112" spans="1:4" hidden="1">
      <c r="A112" s="80"/>
      <c r="B112" s="31" t="s">
        <v>486</v>
      </c>
      <c r="C112" s="37" t="s">
        <v>436</v>
      </c>
      <c r="D112" s="30"/>
    </row>
    <row r="113" spans="1:4" hidden="1">
      <c r="A113" s="80"/>
      <c r="B113" s="31" t="s">
        <v>486</v>
      </c>
      <c r="C113" s="37" t="s">
        <v>437</v>
      </c>
      <c r="D113" s="30"/>
    </row>
    <row r="114" spans="1:4" hidden="1">
      <c r="A114" s="80"/>
      <c r="B114" s="31" t="s">
        <v>486</v>
      </c>
      <c r="C114" s="37" t="s">
        <v>438</v>
      </c>
      <c r="D114" s="30"/>
    </row>
    <row r="115" spans="1:4" hidden="1">
      <c r="A115" s="80"/>
      <c r="B115" s="31" t="s">
        <v>486</v>
      </c>
      <c r="C115" s="37" t="s">
        <v>439</v>
      </c>
      <c r="D115" s="30"/>
    </row>
    <row r="116" spans="1:4" hidden="1">
      <c r="A116" s="80"/>
      <c r="B116" s="31" t="s">
        <v>486</v>
      </c>
      <c r="C116" s="37" t="s">
        <v>27</v>
      </c>
      <c r="D116" s="30"/>
    </row>
    <row r="117" spans="1:4" hidden="1">
      <c r="A117" s="80"/>
      <c r="B117" s="31" t="s">
        <v>486</v>
      </c>
      <c r="C117" s="37" t="s">
        <v>244</v>
      </c>
      <c r="D117" s="30"/>
    </row>
    <row r="118" spans="1:4" hidden="1">
      <c r="A118" s="80"/>
      <c r="B118" s="31" t="s">
        <v>486</v>
      </c>
      <c r="C118" s="37" t="s">
        <v>28</v>
      </c>
      <c r="D118" s="30"/>
    </row>
    <row r="119" spans="1:4" hidden="1">
      <c r="A119" s="80"/>
      <c r="B119" s="31" t="s">
        <v>486</v>
      </c>
      <c r="C119" s="37" t="s">
        <v>29</v>
      </c>
      <c r="D119" s="30"/>
    </row>
    <row r="120" spans="1:4" hidden="1">
      <c r="A120" s="80"/>
      <c r="B120" s="31" t="s">
        <v>486</v>
      </c>
      <c r="C120" s="37" t="s">
        <v>245</v>
      </c>
      <c r="D120" s="30"/>
    </row>
    <row r="121" spans="1:4" hidden="1">
      <c r="A121" s="80"/>
      <c r="B121" s="31" t="s">
        <v>486</v>
      </c>
      <c r="C121" s="37" t="s">
        <v>246</v>
      </c>
      <c r="D121" s="30"/>
    </row>
    <row r="122" spans="1:4" hidden="1">
      <c r="A122" s="80"/>
      <c r="B122" s="31" t="s">
        <v>486</v>
      </c>
      <c r="C122" s="37" t="s">
        <v>247</v>
      </c>
      <c r="D122" s="30"/>
    </row>
    <row r="123" spans="1:4" hidden="1">
      <c r="A123" s="80"/>
      <c r="B123" s="31" t="s">
        <v>485</v>
      </c>
      <c r="C123" s="37" t="s">
        <v>30</v>
      </c>
      <c r="D123" s="30"/>
    </row>
    <row r="124" spans="1:4" hidden="1">
      <c r="A124" s="80"/>
      <c r="B124" s="31" t="s">
        <v>485</v>
      </c>
      <c r="C124" s="37" t="s">
        <v>31</v>
      </c>
      <c r="D124" s="30"/>
    </row>
    <row r="125" spans="1:4" hidden="1">
      <c r="A125" s="80"/>
      <c r="B125" s="31" t="s">
        <v>485</v>
      </c>
      <c r="C125" s="37" t="s">
        <v>32</v>
      </c>
      <c r="D125" s="30"/>
    </row>
    <row r="126" spans="1:4" hidden="1">
      <c r="A126" s="80"/>
      <c r="B126" s="31" t="s">
        <v>485</v>
      </c>
      <c r="C126" s="37" t="s">
        <v>248</v>
      </c>
      <c r="D126" s="30"/>
    </row>
    <row r="127" spans="1:4" hidden="1">
      <c r="A127" s="80"/>
      <c r="B127" s="31" t="s">
        <v>485</v>
      </c>
      <c r="C127" s="37" t="s">
        <v>33</v>
      </c>
      <c r="D127" s="30"/>
    </row>
    <row r="128" spans="1:4" hidden="1">
      <c r="A128" s="80"/>
      <c r="B128" s="31" t="s">
        <v>485</v>
      </c>
      <c r="C128" s="37" t="s">
        <v>249</v>
      </c>
      <c r="D128" s="30"/>
    </row>
    <row r="129" spans="1:4" hidden="1">
      <c r="A129" s="80"/>
      <c r="B129" s="31" t="s">
        <v>485</v>
      </c>
      <c r="C129" s="37" t="s">
        <v>34</v>
      </c>
      <c r="D129" s="30"/>
    </row>
    <row r="130" spans="1:4" hidden="1">
      <c r="A130" s="80"/>
      <c r="B130" s="31" t="s">
        <v>485</v>
      </c>
      <c r="C130" s="37" t="s">
        <v>35</v>
      </c>
      <c r="D130" s="30"/>
    </row>
    <row r="131" spans="1:4" hidden="1">
      <c r="A131" s="80"/>
      <c r="B131" s="31" t="s">
        <v>485</v>
      </c>
      <c r="C131" s="37" t="s">
        <v>36</v>
      </c>
      <c r="D131" s="30"/>
    </row>
    <row r="132" spans="1:4" hidden="1">
      <c r="A132" s="80"/>
      <c r="B132" s="31" t="s">
        <v>485</v>
      </c>
      <c r="C132" s="37" t="s">
        <v>37</v>
      </c>
      <c r="D132" s="30"/>
    </row>
    <row r="133" spans="1:4" hidden="1">
      <c r="A133" s="80"/>
      <c r="B133" s="31" t="s">
        <v>485</v>
      </c>
      <c r="C133" s="37" t="s">
        <v>75</v>
      </c>
      <c r="D133" s="30"/>
    </row>
    <row r="134" spans="1:4" hidden="1">
      <c r="A134" s="80"/>
      <c r="B134" s="31" t="s">
        <v>485</v>
      </c>
      <c r="C134" s="37" t="s">
        <v>76</v>
      </c>
      <c r="D134" s="30"/>
    </row>
    <row r="135" spans="1:4" hidden="1">
      <c r="A135" s="80"/>
      <c r="B135" s="31" t="s">
        <v>485</v>
      </c>
      <c r="C135" s="37" t="s">
        <v>77</v>
      </c>
      <c r="D135" s="30"/>
    </row>
    <row r="136" spans="1:4" hidden="1">
      <c r="A136" s="80"/>
      <c r="B136" s="31" t="s">
        <v>485</v>
      </c>
      <c r="C136" s="37" t="s">
        <v>78</v>
      </c>
      <c r="D136" s="30"/>
    </row>
    <row r="137" spans="1:4" hidden="1">
      <c r="A137" s="80"/>
      <c r="B137" s="31" t="s">
        <v>482</v>
      </c>
      <c r="C137" s="37" t="s">
        <v>38</v>
      </c>
      <c r="D137" s="30"/>
    </row>
    <row r="138" spans="1:4" hidden="1">
      <c r="A138" s="80"/>
      <c r="B138" s="31" t="s">
        <v>482</v>
      </c>
      <c r="C138" s="37" t="s">
        <v>250</v>
      </c>
      <c r="D138" s="30"/>
    </row>
    <row r="139" spans="1:4" hidden="1">
      <c r="A139" s="80"/>
      <c r="B139" s="31" t="s">
        <v>482</v>
      </c>
      <c r="C139" s="37" t="s">
        <v>466</v>
      </c>
      <c r="D139" s="30"/>
    </row>
    <row r="140" spans="1:4" hidden="1">
      <c r="A140" s="80"/>
      <c r="B140" s="31" t="s">
        <v>482</v>
      </c>
      <c r="C140" s="37" t="s">
        <v>251</v>
      </c>
      <c r="D140" s="30"/>
    </row>
    <row r="141" spans="1:4" hidden="1">
      <c r="A141" s="80"/>
      <c r="B141" s="31" t="s">
        <v>482</v>
      </c>
      <c r="C141" s="37" t="s">
        <v>79</v>
      </c>
      <c r="D141" s="30"/>
    </row>
    <row r="142" spans="1:4" hidden="1">
      <c r="A142" s="80"/>
      <c r="B142" s="31" t="s">
        <v>482</v>
      </c>
      <c r="C142" s="37" t="s">
        <v>80</v>
      </c>
      <c r="D142" s="30"/>
    </row>
    <row r="143" spans="1:4" hidden="1">
      <c r="A143" s="80"/>
      <c r="B143" s="31" t="s">
        <v>482</v>
      </c>
      <c r="C143" s="37" t="s">
        <v>81</v>
      </c>
      <c r="D143" s="30"/>
    </row>
    <row r="144" spans="1:4" hidden="1">
      <c r="A144" s="80"/>
      <c r="B144" s="31" t="s">
        <v>482</v>
      </c>
      <c r="C144" s="37" t="s">
        <v>82</v>
      </c>
      <c r="D144" s="30"/>
    </row>
    <row r="145" spans="1:4" hidden="1">
      <c r="A145" s="80"/>
      <c r="B145" s="31" t="s">
        <v>482</v>
      </c>
      <c r="C145" s="37" t="s">
        <v>689</v>
      </c>
      <c r="D145" s="30"/>
    </row>
    <row r="146" spans="1:4" hidden="1">
      <c r="A146" s="80"/>
      <c r="B146" s="31" t="s">
        <v>388</v>
      </c>
      <c r="C146" s="37" t="s">
        <v>467</v>
      </c>
      <c r="D146" s="30"/>
    </row>
    <row r="147" spans="1:4" hidden="1">
      <c r="A147" s="80"/>
      <c r="B147" s="31" t="s">
        <v>388</v>
      </c>
      <c r="C147" s="37" t="s">
        <v>468</v>
      </c>
      <c r="D147" s="30"/>
    </row>
    <row r="148" spans="1:4" hidden="1">
      <c r="A148" s="80"/>
      <c r="B148" s="31" t="s">
        <v>388</v>
      </c>
      <c r="C148" s="37" t="s">
        <v>252</v>
      </c>
      <c r="D148" s="30"/>
    </row>
    <row r="149" spans="1:4" hidden="1">
      <c r="A149" s="80"/>
      <c r="B149" s="31" t="s">
        <v>388</v>
      </c>
      <c r="C149" s="37" t="s">
        <v>469</v>
      </c>
      <c r="D149" s="30"/>
    </row>
    <row r="150" spans="1:4" hidden="1">
      <c r="A150" s="80"/>
      <c r="B150" s="31" t="s">
        <v>388</v>
      </c>
      <c r="C150" s="37" t="s">
        <v>470</v>
      </c>
      <c r="D150" s="30"/>
    </row>
    <row r="151" spans="1:4" hidden="1">
      <c r="A151" s="80"/>
      <c r="B151" s="31" t="s">
        <v>388</v>
      </c>
      <c r="C151" s="37" t="s">
        <v>471</v>
      </c>
      <c r="D151" s="30"/>
    </row>
    <row r="152" spans="1:4" hidden="1">
      <c r="A152" s="80"/>
      <c r="B152" s="31" t="s">
        <v>388</v>
      </c>
      <c r="C152" s="37" t="s">
        <v>83</v>
      </c>
      <c r="D152" s="30"/>
    </row>
    <row r="153" spans="1:4" hidden="1">
      <c r="A153" s="80"/>
      <c r="B153" s="31" t="s">
        <v>388</v>
      </c>
      <c r="C153" s="37" t="s">
        <v>690</v>
      </c>
      <c r="D153" s="30"/>
    </row>
    <row r="154" spans="1:4" hidden="1">
      <c r="A154" s="80"/>
      <c r="B154" s="31" t="s">
        <v>389</v>
      </c>
      <c r="C154" s="37" t="s">
        <v>472</v>
      </c>
      <c r="D154" s="30"/>
    </row>
    <row r="155" spans="1:4" hidden="1">
      <c r="A155" s="80"/>
      <c r="B155" s="31" t="s">
        <v>389</v>
      </c>
      <c r="C155" s="37" t="s">
        <v>473</v>
      </c>
      <c r="D155" s="30"/>
    </row>
    <row r="156" spans="1:4" hidden="1">
      <c r="A156" s="80"/>
      <c r="B156" s="31" t="s">
        <v>389</v>
      </c>
      <c r="C156" s="37" t="s">
        <v>253</v>
      </c>
      <c r="D156" s="30"/>
    </row>
    <row r="157" spans="1:4" hidden="1">
      <c r="A157" s="80"/>
      <c r="B157" s="31" t="s">
        <v>389</v>
      </c>
      <c r="C157" s="37" t="s">
        <v>254</v>
      </c>
      <c r="D157" s="30"/>
    </row>
    <row r="158" spans="1:4" hidden="1">
      <c r="A158" s="80"/>
      <c r="B158" s="31" t="s">
        <v>389</v>
      </c>
      <c r="C158" s="37" t="s">
        <v>440</v>
      </c>
      <c r="D158" s="30"/>
    </row>
    <row r="159" spans="1:4" hidden="1">
      <c r="A159" s="80"/>
      <c r="B159" s="31" t="s">
        <v>389</v>
      </c>
      <c r="C159" s="37" t="s">
        <v>84</v>
      </c>
      <c r="D159" s="30"/>
    </row>
    <row r="160" spans="1:4" hidden="1">
      <c r="A160" s="80"/>
      <c r="B160" s="31" t="s">
        <v>389</v>
      </c>
      <c r="C160" s="37" t="s">
        <v>85</v>
      </c>
      <c r="D160" s="30"/>
    </row>
    <row r="161" spans="1:4" hidden="1">
      <c r="A161" s="80"/>
      <c r="B161" s="31" t="s">
        <v>389</v>
      </c>
      <c r="C161" s="37" t="s">
        <v>86</v>
      </c>
      <c r="D161" s="30"/>
    </row>
    <row r="162" spans="1:4" hidden="1">
      <c r="A162" s="80"/>
      <c r="B162" s="31" t="s">
        <v>389</v>
      </c>
      <c r="C162" s="37" t="s">
        <v>87</v>
      </c>
      <c r="D162" s="30"/>
    </row>
    <row r="163" spans="1:4" hidden="1">
      <c r="A163" s="80"/>
      <c r="B163" s="31" t="s">
        <v>389</v>
      </c>
      <c r="C163" s="37" t="s">
        <v>282</v>
      </c>
      <c r="D163" s="30"/>
    </row>
    <row r="164" spans="1:4" hidden="1">
      <c r="A164" s="80"/>
      <c r="B164" s="31" t="s">
        <v>389</v>
      </c>
      <c r="C164" s="37" t="s">
        <v>850</v>
      </c>
      <c r="D164" s="30"/>
    </row>
    <row r="165" spans="1:4" hidden="1">
      <c r="A165" s="80"/>
      <c r="B165" s="31" t="s">
        <v>389</v>
      </c>
      <c r="C165" s="37" t="s">
        <v>851</v>
      </c>
      <c r="D165" s="30"/>
    </row>
    <row r="166" spans="1:4" hidden="1">
      <c r="A166" s="80"/>
      <c r="B166" s="31" t="s">
        <v>310</v>
      </c>
      <c r="C166" s="37" t="s">
        <v>658</v>
      </c>
      <c r="D166" s="30"/>
    </row>
    <row r="167" spans="1:4" hidden="1">
      <c r="A167" s="80"/>
      <c r="B167" s="31" t="s">
        <v>310</v>
      </c>
      <c r="C167" s="37" t="s">
        <v>659</v>
      </c>
      <c r="D167" s="30"/>
    </row>
    <row r="168" spans="1:4" hidden="1">
      <c r="A168" s="80"/>
      <c r="B168" s="31" t="s">
        <v>310</v>
      </c>
      <c r="C168" s="37" t="s">
        <v>660</v>
      </c>
      <c r="D168" s="30"/>
    </row>
    <row r="169" spans="1:4" hidden="1">
      <c r="A169" s="80"/>
      <c r="B169" s="31" t="s">
        <v>310</v>
      </c>
      <c r="C169" s="37" t="s">
        <v>661</v>
      </c>
      <c r="D169" s="30"/>
    </row>
    <row r="170" spans="1:4" hidden="1">
      <c r="A170" s="80"/>
      <c r="B170" s="31" t="s">
        <v>310</v>
      </c>
      <c r="C170" s="37" t="s">
        <v>662</v>
      </c>
      <c r="D170" s="30"/>
    </row>
    <row r="171" spans="1:4" hidden="1">
      <c r="A171" s="80"/>
      <c r="B171" s="31" t="s">
        <v>310</v>
      </c>
      <c r="C171" s="37" t="s">
        <v>663</v>
      </c>
      <c r="D171" s="30"/>
    </row>
    <row r="172" spans="1:4" hidden="1">
      <c r="A172" s="80"/>
      <c r="B172" s="31" t="s">
        <v>310</v>
      </c>
      <c r="C172" s="37" t="s">
        <v>664</v>
      </c>
      <c r="D172" s="30"/>
    </row>
    <row r="173" spans="1:4" hidden="1">
      <c r="A173" s="80"/>
      <c r="B173" s="31" t="s">
        <v>310</v>
      </c>
      <c r="C173" s="37" t="s">
        <v>665</v>
      </c>
      <c r="D173" s="30"/>
    </row>
    <row r="174" spans="1:4" hidden="1">
      <c r="A174" s="80"/>
      <c r="B174" s="31" t="s">
        <v>310</v>
      </c>
      <c r="C174" s="37" t="s">
        <v>666</v>
      </c>
      <c r="D174" s="30"/>
    </row>
    <row r="175" spans="1:4" hidden="1">
      <c r="A175" s="80"/>
      <c r="B175" s="31" t="s">
        <v>310</v>
      </c>
      <c r="C175" s="37" t="s">
        <v>667</v>
      </c>
      <c r="D175" s="30"/>
    </row>
    <row r="176" spans="1:4" hidden="1">
      <c r="A176" s="80"/>
      <c r="B176" s="31" t="s">
        <v>310</v>
      </c>
      <c r="C176" s="37" t="s">
        <v>255</v>
      </c>
      <c r="D176" s="30"/>
    </row>
    <row r="177" spans="1:4" hidden="1">
      <c r="A177" s="80"/>
      <c r="B177" s="31" t="s">
        <v>310</v>
      </c>
      <c r="C177" s="37" t="s">
        <v>256</v>
      </c>
      <c r="D177" s="30"/>
    </row>
    <row r="178" spans="1:4" hidden="1">
      <c r="A178" s="80"/>
      <c r="B178" s="31" t="s">
        <v>310</v>
      </c>
      <c r="C178" s="37" t="s">
        <v>668</v>
      </c>
      <c r="D178" s="30"/>
    </row>
    <row r="179" spans="1:4" hidden="1">
      <c r="A179" s="80"/>
      <c r="B179" s="31" t="s">
        <v>310</v>
      </c>
      <c r="C179" s="37" t="s">
        <v>562</v>
      </c>
      <c r="D179" s="30"/>
    </row>
    <row r="180" spans="1:4" hidden="1">
      <c r="A180" s="80"/>
      <c r="B180" s="31" t="s">
        <v>366</v>
      </c>
      <c r="C180" s="37" t="s">
        <v>669</v>
      </c>
      <c r="D180" s="30"/>
    </row>
    <row r="181" spans="1:4" hidden="1">
      <c r="A181" s="80"/>
      <c r="B181" s="31" t="s">
        <v>366</v>
      </c>
      <c r="C181" s="37" t="s">
        <v>670</v>
      </c>
      <c r="D181" s="30"/>
    </row>
    <row r="182" spans="1:4" hidden="1">
      <c r="A182" s="80"/>
      <c r="B182" s="31" t="s">
        <v>366</v>
      </c>
      <c r="C182" s="37" t="s">
        <v>257</v>
      </c>
      <c r="D182" s="30"/>
    </row>
    <row r="183" spans="1:4" hidden="1">
      <c r="A183" s="80"/>
      <c r="B183" s="31" t="s">
        <v>366</v>
      </c>
      <c r="C183" s="37" t="s">
        <v>671</v>
      </c>
      <c r="D183" s="30"/>
    </row>
    <row r="184" spans="1:4" hidden="1">
      <c r="A184" s="80"/>
      <c r="B184" s="31" t="s">
        <v>366</v>
      </c>
      <c r="C184" s="37" t="s">
        <v>258</v>
      </c>
      <c r="D184" s="30"/>
    </row>
    <row r="185" spans="1:4" hidden="1">
      <c r="A185" s="80"/>
      <c r="B185" s="31" t="s">
        <v>366</v>
      </c>
      <c r="C185" s="37" t="s">
        <v>259</v>
      </c>
      <c r="D185" s="30"/>
    </row>
    <row r="186" spans="1:4" hidden="1">
      <c r="A186" s="80"/>
      <c r="B186" s="31" t="s">
        <v>366</v>
      </c>
      <c r="C186" s="37" t="s">
        <v>260</v>
      </c>
      <c r="D186" s="30"/>
    </row>
    <row r="187" spans="1:4" hidden="1">
      <c r="A187" s="80"/>
      <c r="B187" s="31" t="s">
        <v>366</v>
      </c>
      <c r="C187" s="37" t="s">
        <v>261</v>
      </c>
      <c r="D187" s="30"/>
    </row>
    <row r="188" spans="1:4" hidden="1">
      <c r="A188" s="80"/>
      <c r="B188" s="31" t="s">
        <v>366</v>
      </c>
      <c r="C188" s="37" t="s">
        <v>262</v>
      </c>
      <c r="D188" s="30"/>
    </row>
    <row r="189" spans="1:4" hidden="1">
      <c r="A189" s="80"/>
      <c r="B189" s="31" t="s">
        <v>366</v>
      </c>
      <c r="C189" s="37" t="s">
        <v>691</v>
      </c>
      <c r="D189" s="30"/>
    </row>
    <row r="190" spans="1:4" hidden="1">
      <c r="A190" s="80"/>
      <c r="B190" s="31" t="s">
        <v>366</v>
      </c>
      <c r="C190" s="37" t="s">
        <v>692</v>
      </c>
      <c r="D190" s="30"/>
    </row>
    <row r="191" spans="1:4" hidden="1">
      <c r="A191" s="80"/>
      <c r="B191" s="31" t="s">
        <v>366</v>
      </c>
      <c r="C191" s="37" t="s">
        <v>693</v>
      </c>
      <c r="D191" s="30"/>
    </row>
    <row r="192" spans="1:4" hidden="1">
      <c r="A192" s="80"/>
      <c r="B192" s="31" t="s">
        <v>367</v>
      </c>
      <c r="C192" s="37" t="s">
        <v>672</v>
      </c>
      <c r="D192" s="30"/>
    </row>
    <row r="193" spans="1:4" hidden="1">
      <c r="A193" s="80"/>
      <c r="B193" s="31" t="s">
        <v>367</v>
      </c>
      <c r="C193" s="37" t="s">
        <v>673</v>
      </c>
      <c r="D193" s="30"/>
    </row>
    <row r="194" spans="1:4" hidden="1">
      <c r="A194" s="80"/>
      <c r="B194" s="31" t="s">
        <v>367</v>
      </c>
      <c r="C194" s="37" t="s">
        <v>674</v>
      </c>
      <c r="D194" s="30"/>
    </row>
    <row r="195" spans="1:4" hidden="1">
      <c r="A195" s="80"/>
      <c r="B195" s="31" t="s">
        <v>367</v>
      </c>
      <c r="C195" s="37" t="s">
        <v>675</v>
      </c>
      <c r="D195" s="30"/>
    </row>
    <row r="196" spans="1:4" hidden="1">
      <c r="A196" s="80"/>
      <c r="B196" s="31" t="s">
        <v>367</v>
      </c>
      <c r="C196" s="37" t="s">
        <v>676</v>
      </c>
      <c r="D196" s="30"/>
    </row>
    <row r="197" spans="1:4" hidden="1">
      <c r="A197" s="80"/>
      <c r="B197" s="31" t="s">
        <v>367</v>
      </c>
      <c r="C197" s="37" t="s">
        <v>861</v>
      </c>
      <c r="D197" s="30"/>
    </row>
    <row r="198" spans="1:4" hidden="1">
      <c r="A198" s="80"/>
      <c r="B198" s="31" t="s">
        <v>367</v>
      </c>
      <c r="C198" s="37" t="s">
        <v>862</v>
      </c>
      <c r="D198" s="30"/>
    </row>
    <row r="199" spans="1:4" hidden="1">
      <c r="A199" s="80"/>
      <c r="B199" s="31" t="s">
        <v>368</v>
      </c>
      <c r="C199" s="37" t="s">
        <v>677</v>
      </c>
      <c r="D199" s="30"/>
    </row>
    <row r="200" spans="1:4" hidden="1">
      <c r="A200" s="80"/>
      <c r="B200" s="31" t="s">
        <v>368</v>
      </c>
      <c r="C200" s="37" t="s">
        <v>678</v>
      </c>
      <c r="D200" s="30"/>
    </row>
    <row r="201" spans="1:4" hidden="1">
      <c r="A201" s="80"/>
      <c r="B201" s="31" t="s">
        <v>368</v>
      </c>
      <c r="C201" s="37" t="s">
        <v>679</v>
      </c>
      <c r="D201" s="30"/>
    </row>
    <row r="202" spans="1:4" hidden="1">
      <c r="A202" s="80"/>
      <c r="B202" s="31" t="s">
        <v>368</v>
      </c>
      <c r="C202" s="37" t="s">
        <v>680</v>
      </c>
      <c r="D202" s="30"/>
    </row>
    <row r="203" spans="1:4" hidden="1">
      <c r="A203" s="80"/>
      <c r="B203" s="31" t="s">
        <v>368</v>
      </c>
      <c r="C203" s="37" t="s">
        <v>263</v>
      </c>
      <c r="D203" s="30"/>
    </row>
    <row r="204" spans="1:4" hidden="1">
      <c r="A204" s="80"/>
      <c r="B204" s="31" t="s">
        <v>368</v>
      </c>
      <c r="C204" s="37" t="s">
        <v>264</v>
      </c>
      <c r="D204" s="30"/>
    </row>
    <row r="205" spans="1:4" hidden="1">
      <c r="A205" s="80"/>
      <c r="B205" s="31" t="s">
        <v>369</v>
      </c>
      <c r="C205" s="37" t="s">
        <v>681</v>
      </c>
      <c r="D205" s="30"/>
    </row>
    <row r="206" spans="1:4" hidden="1">
      <c r="A206" s="80"/>
      <c r="B206" s="31" t="s">
        <v>369</v>
      </c>
      <c r="C206" s="37" t="s">
        <v>682</v>
      </c>
      <c r="D206" s="30"/>
    </row>
    <row r="207" spans="1:4" hidden="1">
      <c r="A207" s="80"/>
      <c r="B207" s="31" t="s">
        <v>369</v>
      </c>
      <c r="C207" s="37" t="s">
        <v>265</v>
      </c>
      <c r="D207" s="30"/>
    </row>
    <row r="208" spans="1:4" hidden="1">
      <c r="A208" s="80"/>
      <c r="B208" s="31" t="s">
        <v>369</v>
      </c>
      <c r="C208" s="33" t="s">
        <v>266</v>
      </c>
      <c r="D208" s="30"/>
    </row>
    <row r="209" spans="1:4" hidden="1">
      <c r="A209" s="80"/>
      <c r="B209" s="31" t="s">
        <v>370</v>
      </c>
      <c r="C209" s="37" t="s">
        <v>683</v>
      </c>
      <c r="D209" s="30"/>
    </row>
    <row r="210" spans="1:4" hidden="1">
      <c r="A210" s="80"/>
      <c r="B210" s="31" t="s">
        <v>370</v>
      </c>
      <c r="C210" s="37" t="s">
        <v>684</v>
      </c>
      <c r="D210" s="30"/>
    </row>
    <row r="211" spans="1:4" hidden="1">
      <c r="A211" s="80"/>
      <c r="B211" s="31" t="s">
        <v>370</v>
      </c>
      <c r="C211" s="37" t="s">
        <v>267</v>
      </c>
      <c r="D211" s="30"/>
    </row>
    <row r="212" spans="1:4" hidden="1">
      <c r="A212" s="80"/>
      <c r="B212" s="31" t="s">
        <v>370</v>
      </c>
      <c r="C212" s="37" t="s">
        <v>169</v>
      </c>
      <c r="D212" s="30"/>
    </row>
    <row r="213" spans="1:4" hidden="1">
      <c r="A213" s="80"/>
      <c r="B213" s="31" t="s">
        <v>370</v>
      </c>
      <c r="C213" s="37" t="s">
        <v>685</v>
      </c>
      <c r="D213" s="30"/>
    </row>
    <row r="214" spans="1:4" hidden="1">
      <c r="A214" s="80"/>
      <c r="B214" s="31" t="s">
        <v>370</v>
      </c>
      <c r="C214" s="37" t="s">
        <v>128</v>
      </c>
      <c r="D214" s="30"/>
    </row>
    <row r="215" spans="1:4" hidden="1">
      <c r="A215" s="80"/>
      <c r="B215" s="31" t="s">
        <v>370</v>
      </c>
      <c r="C215" s="37" t="s">
        <v>129</v>
      </c>
      <c r="D215" s="30"/>
    </row>
    <row r="216" spans="1:4" hidden="1">
      <c r="A216" s="80"/>
      <c r="B216" s="31" t="s">
        <v>370</v>
      </c>
      <c r="C216" s="37" t="s">
        <v>852</v>
      </c>
      <c r="D216" s="30"/>
    </row>
    <row r="217" spans="1:4" hidden="1">
      <c r="A217" s="80"/>
      <c r="B217" s="31" t="s">
        <v>370</v>
      </c>
      <c r="C217" s="37" t="s">
        <v>853</v>
      </c>
      <c r="D217" s="30"/>
    </row>
    <row r="218" spans="1:4" hidden="1">
      <c r="A218" s="80"/>
      <c r="B218" s="31" t="s">
        <v>370</v>
      </c>
      <c r="C218" s="37" t="s">
        <v>854</v>
      </c>
      <c r="D218" s="30"/>
    </row>
    <row r="219" spans="1:4" hidden="1">
      <c r="A219" s="80"/>
      <c r="B219" s="31" t="s">
        <v>370</v>
      </c>
      <c r="C219" s="37" t="s">
        <v>863</v>
      </c>
      <c r="D219" s="30"/>
    </row>
    <row r="220" spans="1:4" hidden="1">
      <c r="A220" s="80"/>
      <c r="B220" s="31" t="s">
        <v>371</v>
      </c>
      <c r="C220" s="37" t="s">
        <v>686</v>
      </c>
      <c r="D220" s="30"/>
    </row>
    <row r="221" spans="1:4" hidden="1">
      <c r="A221" s="80"/>
      <c r="B221" s="31" t="s">
        <v>371</v>
      </c>
      <c r="C221" s="37" t="s">
        <v>268</v>
      </c>
      <c r="D221" s="30"/>
    </row>
    <row r="222" spans="1:4" hidden="1">
      <c r="A222" s="80"/>
      <c r="B222" s="31" t="s">
        <v>283</v>
      </c>
      <c r="C222" s="37" t="s">
        <v>687</v>
      </c>
      <c r="D222" s="30"/>
    </row>
    <row r="223" spans="1:4" hidden="1">
      <c r="A223" s="80"/>
      <c r="B223" s="31" t="s">
        <v>371</v>
      </c>
      <c r="C223" s="37" t="s">
        <v>493</v>
      </c>
      <c r="D223" s="30"/>
    </row>
    <row r="224" spans="1:4" hidden="1">
      <c r="A224" s="80"/>
      <c r="B224" s="31" t="s">
        <v>371</v>
      </c>
      <c r="C224" s="37" t="s">
        <v>340</v>
      </c>
      <c r="D224" s="30"/>
    </row>
    <row r="225" spans="1:4" hidden="1">
      <c r="A225" s="80"/>
      <c r="B225" s="31" t="s">
        <v>371</v>
      </c>
      <c r="C225" s="37" t="s">
        <v>494</v>
      </c>
      <c r="D225" s="30"/>
    </row>
    <row r="226" spans="1:4" hidden="1">
      <c r="A226" s="80"/>
      <c r="B226" s="31" t="s">
        <v>283</v>
      </c>
      <c r="C226" s="37" t="s">
        <v>495</v>
      </c>
      <c r="D226" s="30"/>
    </row>
    <row r="227" spans="1:4" hidden="1">
      <c r="A227" s="80"/>
      <c r="B227" s="31" t="s">
        <v>371</v>
      </c>
      <c r="C227" s="37" t="s">
        <v>496</v>
      </c>
      <c r="D227" s="30"/>
    </row>
    <row r="228" spans="1:4" hidden="1">
      <c r="A228" s="80"/>
      <c r="B228" s="31" t="s">
        <v>371</v>
      </c>
      <c r="C228" s="37" t="s">
        <v>269</v>
      </c>
      <c r="D228" s="30"/>
    </row>
    <row r="229" spans="1:4" hidden="1">
      <c r="A229" s="80"/>
      <c r="B229" s="31" t="s">
        <v>283</v>
      </c>
      <c r="C229" s="37" t="s">
        <v>284</v>
      </c>
      <c r="D229" s="30"/>
    </row>
    <row r="230" spans="1:4" hidden="1">
      <c r="A230" s="80"/>
      <c r="B230" s="31" t="s">
        <v>283</v>
      </c>
      <c r="C230" s="37" t="s">
        <v>694</v>
      </c>
      <c r="D230" s="30"/>
    </row>
    <row r="231" spans="1:4" hidden="1">
      <c r="A231" s="80"/>
      <c r="B231" s="47" t="s">
        <v>371</v>
      </c>
      <c r="C231" s="37" t="s">
        <v>855</v>
      </c>
      <c r="D231" s="30"/>
    </row>
    <row r="232" spans="1:4" hidden="1">
      <c r="A232" s="80"/>
      <c r="B232" s="47" t="s">
        <v>371</v>
      </c>
      <c r="C232" s="37" t="s">
        <v>856</v>
      </c>
      <c r="D232" s="30"/>
    </row>
    <row r="233" spans="1:4" hidden="1">
      <c r="A233" s="80"/>
      <c r="B233" s="47" t="s">
        <v>283</v>
      </c>
      <c r="C233" s="37" t="s">
        <v>865</v>
      </c>
      <c r="D233" s="30"/>
    </row>
    <row r="234" spans="1:4" hidden="1">
      <c r="A234" s="80"/>
      <c r="B234" s="47" t="s">
        <v>283</v>
      </c>
      <c r="C234" s="37" t="s">
        <v>894</v>
      </c>
      <c r="D234" s="30"/>
    </row>
    <row r="235" spans="1:4" ht="14.25" hidden="1">
      <c r="A235" s="48"/>
      <c r="B235" s="47" t="s">
        <v>372</v>
      </c>
      <c r="C235" s="37" t="s">
        <v>497</v>
      </c>
      <c r="D235" s="30"/>
    </row>
    <row r="236" spans="1:4" hidden="1">
      <c r="A236" s="80"/>
      <c r="B236" s="31" t="s">
        <v>372</v>
      </c>
      <c r="C236" s="37" t="s">
        <v>498</v>
      </c>
      <c r="D236" s="30"/>
    </row>
    <row r="237" spans="1:4" hidden="1">
      <c r="A237" s="80"/>
      <c r="B237" s="31" t="s">
        <v>372</v>
      </c>
      <c r="C237" s="37" t="s">
        <v>270</v>
      </c>
      <c r="D237" s="30"/>
    </row>
    <row r="238" spans="1:4" hidden="1">
      <c r="A238" s="80"/>
      <c r="B238" s="31" t="s">
        <v>372</v>
      </c>
      <c r="C238" s="37" t="s">
        <v>499</v>
      </c>
      <c r="D238" s="30"/>
    </row>
    <row r="239" spans="1:4" hidden="1">
      <c r="A239" s="80"/>
      <c r="B239" s="31" t="s">
        <v>372</v>
      </c>
      <c r="C239" s="37" t="s">
        <v>500</v>
      </c>
      <c r="D239" s="30"/>
    </row>
    <row r="240" spans="1:4" hidden="1">
      <c r="A240" s="80"/>
      <c r="B240" s="31" t="s">
        <v>372</v>
      </c>
      <c r="C240" s="37" t="s">
        <v>501</v>
      </c>
      <c r="D240" s="30"/>
    </row>
    <row r="241" spans="1:4" hidden="1">
      <c r="A241" s="80"/>
      <c r="B241" s="31" t="s">
        <v>372</v>
      </c>
      <c r="C241" s="37" t="s">
        <v>502</v>
      </c>
      <c r="D241" s="30"/>
    </row>
    <row r="242" spans="1:4" hidden="1">
      <c r="A242" s="80"/>
      <c r="B242" s="31" t="s">
        <v>372</v>
      </c>
      <c r="C242" s="37" t="s">
        <v>503</v>
      </c>
      <c r="D242" s="30"/>
    </row>
    <row r="243" spans="1:4" hidden="1">
      <c r="A243" s="80"/>
      <c r="B243" s="31" t="s">
        <v>372</v>
      </c>
      <c r="C243" s="37" t="s">
        <v>695</v>
      </c>
      <c r="D243" s="30"/>
    </row>
    <row r="244" spans="1:4" hidden="1">
      <c r="A244" s="80"/>
      <c r="B244" s="49" t="s">
        <v>372</v>
      </c>
      <c r="C244" s="37" t="s">
        <v>857</v>
      </c>
      <c r="D244" s="30"/>
    </row>
    <row r="245" spans="1:4" hidden="1">
      <c r="A245" s="80"/>
      <c r="B245" s="31" t="s">
        <v>373</v>
      </c>
      <c r="C245" s="37" t="s">
        <v>504</v>
      </c>
      <c r="D245" s="30"/>
    </row>
    <row r="246" spans="1:4" hidden="1">
      <c r="A246" s="80"/>
      <c r="B246" s="31" t="s">
        <v>373</v>
      </c>
      <c r="C246" s="37" t="s">
        <v>505</v>
      </c>
      <c r="D246" s="30"/>
    </row>
    <row r="247" spans="1:4" hidden="1">
      <c r="A247" s="80"/>
      <c r="B247" s="31" t="s">
        <v>373</v>
      </c>
      <c r="C247" s="37" t="s">
        <v>506</v>
      </c>
      <c r="D247" s="30"/>
    </row>
    <row r="248" spans="1:4" hidden="1">
      <c r="A248" s="80"/>
      <c r="B248" s="31" t="s">
        <v>373</v>
      </c>
      <c r="C248" s="37" t="s">
        <v>507</v>
      </c>
      <c r="D248" s="30"/>
    </row>
    <row r="249" spans="1:4" hidden="1">
      <c r="A249" s="80"/>
      <c r="B249" s="31" t="s">
        <v>373</v>
      </c>
      <c r="C249" s="37" t="s">
        <v>508</v>
      </c>
      <c r="D249" s="30"/>
    </row>
    <row r="250" spans="1:4" hidden="1">
      <c r="A250" s="80"/>
      <c r="B250" s="31" t="s">
        <v>373</v>
      </c>
      <c r="C250" s="37" t="s">
        <v>509</v>
      </c>
      <c r="D250" s="30"/>
    </row>
    <row r="251" spans="1:4" hidden="1">
      <c r="A251" s="80"/>
      <c r="B251" s="31" t="s">
        <v>373</v>
      </c>
      <c r="C251" s="37" t="s">
        <v>510</v>
      </c>
      <c r="D251" s="30"/>
    </row>
    <row r="252" spans="1:4" hidden="1">
      <c r="A252" s="80"/>
      <c r="B252" s="31" t="s">
        <v>373</v>
      </c>
      <c r="C252" s="37" t="s">
        <v>511</v>
      </c>
      <c r="D252" s="30"/>
    </row>
    <row r="253" spans="1:4" hidden="1">
      <c r="A253" s="80"/>
      <c r="B253" s="31" t="s">
        <v>373</v>
      </c>
      <c r="C253" s="37" t="s">
        <v>512</v>
      </c>
      <c r="D253" s="30"/>
    </row>
    <row r="254" spans="1:4" hidden="1">
      <c r="A254" s="80"/>
      <c r="B254" s="31" t="s">
        <v>373</v>
      </c>
      <c r="C254" s="37" t="s">
        <v>513</v>
      </c>
      <c r="D254" s="30"/>
    </row>
    <row r="255" spans="1:4" hidden="1">
      <c r="A255" s="80"/>
      <c r="B255" s="31" t="s">
        <v>373</v>
      </c>
      <c r="C255" s="37" t="s">
        <v>137</v>
      </c>
      <c r="D255" s="30"/>
    </row>
    <row r="256" spans="1:4" hidden="1">
      <c r="A256" s="80"/>
      <c r="B256" s="31" t="s">
        <v>373</v>
      </c>
      <c r="C256" s="37" t="s">
        <v>138</v>
      </c>
      <c r="D256" s="30"/>
    </row>
    <row r="257" spans="1:4" hidden="1">
      <c r="A257" s="80"/>
      <c r="B257" s="31" t="s">
        <v>373</v>
      </c>
      <c r="C257" s="37" t="s">
        <v>139</v>
      </c>
      <c r="D257" s="30"/>
    </row>
    <row r="258" spans="1:4" hidden="1">
      <c r="A258" s="80"/>
      <c r="B258" s="31" t="s">
        <v>373</v>
      </c>
      <c r="C258" s="37" t="s">
        <v>140</v>
      </c>
      <c r="D258" s="30"/>
    </row>
    <row r="259" spans="1:4" hidden="1">
      <c r="A259" s="80"/>
      <c r="B259" s="31" t="s">
        <v>373</v>
      </c>
      <c r="C259" s="37" t="s">
        <v>141</v>
      </c>
      <c r="D259" s="30"/>
    </row>
    <row r="260" spans="1:4" hidden="1">
      <c r="A260" s="80"/>
      <c r="B260" s="31" t="s">
        <v>373</v>
      </c>
      <c r="C260" s="37" t="s">
        <v>142</v>
      </c>
      <c r="D260" s="30"/>
    </row>
    <row r="261" spans="1:4" hidden="1">
      <c r="A261" s="80"/>
      <c r="B261" s="31" t="s">
        <v>373</v>
      </c>
      <c r="C261" s="37" t="s">
        <v>143</v>
      </c>
      <c r="D261" s="30"/>
    </row>
    <row r="262" spans="1:4" hidden="1">
      <c r="A262" s="80"/>
      <c r="B262" s="31" t="s">
        <v>373</v>
      </c>
      <c r="C262" s="37" t="s">
        <v>144</v>
      </c>
      <c r="D262" s="30"/>
    </row>
    <row r="263" spans="1:4" hidden="1">
      <c r="A263" s="80"/>
      <c r="B263" s="31" t="s">
        <v>373</v>
      </c>
      <c r="C263" s="37" t="s">
        <v>145</v>
      </c>
      <c r="D263" s="30"/>
    </row>
    <row r="264" spans="1:4" hidden="1">
      <c r="A264" s="80"/>
      <c r="B264" s="31" t="s">
        <v>373</v>
      </c>
      <c r="C264" s="37" t="s">
        <v>271</v>
      </c>
      <c r="D264" s="30"/>
    </row>
    <row r="265" spans="1:4" hidden="1">
      <c r="A265" s="80"/>
      <c r="B265" s="31" t="s">
        <v>373</v>
      </c>
      <c r="C265" s="37" t="s">
        <v>146</v>
      </c>
      <c r="D265" s="30"/>
    </row>
    <row r="266" spans="1:4" hidden="1">
      <c r="A266" s="80"/>
      <c r="B266" s="31" t="s">
        <v>373</v>
      </c>
      <c r="C266" s="37" t="s">
        <v>696</v>
      </c>
      <c r="D266" s="30"/>
    </row>
    <row r="267" spans="1:4" hidden="1">
      <c r="A267" s="80"/>
      <c r="B267" s="31" t="s">
        <v>373</v>
      </c>
      <c r="C267" s="37" t="s">
        <v>858</v>
      </c>
      <c r="D267" s="30"/>
    </row>
    <row r="268" spans="1:4" hidden="1">
      <c r="A268" s="80"/>
      <c r="B268" s="31" t="s">
        <v>373</v>
      </c>
      <c r="C268" s="37" t="s">
        <v>859</v>
      </c>
      <c r="D268" s="30"/>
    </row>
    <row r="269" spans="1:4" hidden="1">
      <c r="A269" s="80"/>
      <c r="B269" s="31" t="s">
        <v>374</v>
      </c>
      <c r="C269" s="37" t="s">
        <v>514</v>
      </c>
      <c r="D269" s="30"/>
    </row>
    <row r="270" spans="1:4" hidden="1">
      <c r="A270" s="80"/>
      <c r="B270" s="31" t="s">
        <v>374</v>
      </c>
      <c r="C270" s="37" t="s">
        <v>515</v>
      </c>
      <c r="D270" s="30"/>
    </row>
    <row r="271" spans="1:4" hidden="1">
      <c r="A271" s="80"/>
      <c r="B271" s="31" t="s">
        <v>374</v>
      </c>
      <c r="C271" s="37" t="s">
        <v>272</v>
      </c>
      <c r="D271" s="30"/>
    </row>
    <row r="272" spans="1:4" hidden="1">
      <c r="A272" s="80"/>
      <c r="B272" s="31" t="s">
        <v>374</v>
      </c>
      <c r="C272" s="37" t="s">
        <v>273</v>
      </c>
      <c r="D272" s="30"/>
    </row>
    <row r="273" spans="1:4" hidden="1">
      <c r="A273" s="80"/>
      <c r="B273" s="31" t="s">
        <v>374</v>
      </c>
      <c r="C273" s="37" t="s">
        <v>88</v>
      </c>
      <c r="D273" s="30"/>
    </row>
    <row r="274" spans="1:4" hidden="1">
      <c r="A274" s="80"/>
      <c r="B274" s="31" t="s">
        <v>374</v>
      </c>
      <c r="C274" s="37" t="s">
        <v>285</v>
      </c>
      <c r="D274" s="30"/>
    </row>
    <row r="275" spans="1:4" hidden="1">
      <c r="A275" s="80"/>
      <c r="B275" s="31" t="s">
        <v>375</v>
      </c>
      <c r="C275" s="37" t="s">
        <v>516</v>
      </c>
      <c r="D275" s="30"/>
    </row>
    <row r="276" spans="1:4" hidden="1">
      <c r="A276" s="80"/>
      <c r="B276" s="31" t="s">
        <v>375</v>
      </c>
      <c r="C276" s="37" t="s">
        <v>274</v>
      </c>
      <c r="D276" s="30"/>
    </row>
    <row r="277" spans="1:4" hidden="1">
      <c r="A277" s="80"/>
      <c r="B277" s="31" t="s">
        <v>375</v>
      </c>
      <c r="C277" s="37" t="s">
        <v>275</v>
      </c>
      <c r="D277" s="30"/>
    </row>
    <row r="278" spans="1:4" hidden="1">
      <c r="A278" s="80"/>
      <c r="B278" s="31" t="s">
        <v>375</v>
      </c>
      <c r="C278" s="37" t="s">
        <v>641</v>
      </c>
      <c r="D278" s="30"/>
    </row>
    <row r="279" spans="1:4" hidden="1">
      <c r="A279" s="80"/>
      <c r="B279" s="31" t="s">
        <v>375</v>
      </c>
      <c r="C279" s="37" t="s">
        <v>642</v>
      </c>
      <c r="D279" s="30"/>
    </row>
    <row r="280" spans="1:4" hidden="1">
      <c r="A280" s="80"/>
      <c r="B280" s="31" t="s">
        <v>375</v>
      </c>
      <c r="C280" s="37" t="s">
        <v>89</v>
      </c>
      <c r="D280" s="30"/>
    </row>
    <row r="281" spans="1:4" hidden="1">
      <c r="A281" s="80"/>
      <c r="B281" s="31" t="s">
        <v>375</v>
      </c>
      <c r="C281" s="37" t="s">
        <v>90</v>
      </c>
      <c r="D281" s="30"/>
    </row>
    <row r="282" spans="1:4" hidden="1">
      <c r="A282" s="80"/>
      <c r="B282" s="31" t="s">
        <v>487</v>
      </c>
      <c r="C282" s="37" t="s">
        <v>643</v>
      </c>
      <c r="D282" s="30"/>
    </row>
    <row r="283" spans="1:4" hidden="1">
      <c r="A283" s="80"/>
      <c r="B283" s="31" t="s">
        <v>487</v>
      </c>
      <c r="C283" s="37" t="s">
        <v>276</v>
      </c>
      <c r="D283" s="30"/>
    </row>
    <row r="284" spans="1:4" hidden="1">
      <c r="A284" s="80"/>
      <c r="B284" s="31" t="s">
        <v>487</v>
      </c>
      <c r="C284" s="37" t="s">
        <v>277</v>
      </c>
      <c r="D284" s="30"/>
    </row>
    <row r="285" spans="1:4" hidden="1">
      <c r="A285" s="80"/>
      <c r="B285" s="31" t="s">
        <v>487</v>
      </c>
      <c r="C285" s="37" t="s">
        <v>644</v>
      </c>
      <c r="D285" s="30"/>
    </row>
    <row r="286" spans="1:4" hidden="1">
      <c r="A286" s="80"/>
      <c r="B286" s="31" t="s">
        <v>487</v>
      </c>
      <c r="C286" s="37" t="s">
        <v>645</v>
      </c>
      <c r="D286" s="30"/>
    </row>
    <row r="287" spans="1:4" hidden="1">
      <c r="A287" s="80"/>
      <c r="B287" s="31" t="s">
        <v>487</v>
      </c>
      <c r="C287" s="37" t="s">
        <v>646</v>
      </c>
      <c r="D287" s="30"/>
    </row>
    <row r="288" spans="1:4" hidden="1">
      <c r="A288" s="80"/>
      <c r="B288" s="31" t="s">
        <v>487</v>
      </c>
      <c r="C288" s="37" t="s">
        <v>647</v>
      </c>
      <c r="D288" s="30"/>
    </row>
    <row r="289" spans="1:4" hidden="1">
      <c r="A289" s="80"/>
      <c r="B289" s="31" t="s">
        <v>487</v>
      </c>
      <c r="C289" s="37" t="s">
        <v>648</v>
      </c>
      <c r="D289" s="30"/>
    </row>
    <row r="290" spans="1:4" hidden="1">
      <c r="A290" s="80"/>
      <c r="B290" s="31" t="s">
        <v>487</v>
      </c>
      <c r="C290" s="37" t="s">
        <v>649</v>
      </c>
      <c r="D290" s="30"/>
    </row>
    <row r="291" spans="1:4" hidden="1">
      <c r="A291" s="80"/>
      <c r="B291" s="31" t="s">
        <v>308</v>
      </c>
      <c r="C291" s="37" t="s">
        <v>650</v>
      </c>
      <c r="D291" s="30"/>
    </row>
    <row r="292" spans="1:4" hidden="1">
      <c r="A292" s="80"/>
      <c r="B292" s="31" t="s">
        <v>308</v>
      </c>
      <c r="C292" s="37" t="s">
        <v>651</v>
      </c>
      <c r="D292" s="30"/>
    </row>
    <row r="293" spans="1:4" hidden="1">
      <c r="A293" s="80"/>
      <c r="B293" s="31" t="s">
        <v>308</v>
      </c>
      <c r="C293" s="37" t="s">
        <v>652</v>
      </c>
      <c r="D293" s="30"/>
    </row>
    <row r="294" spans="1:4" hidden="1">
      <c r="A294" s="80"/>
      <c r="B294" s="31" t="s">
        <v>308</v>
      </c>
      <c r="C294" s="37" t="s">
        <v>278</v>
      </c>
      <c r="D294" s="30"/>
    </row>
    <row r="295" spans="1:4" hidden="1">
      <c r="A295" s="80"/>
      <c r="B295" s="31" t="s">
        <v>308</v>
      </c>
      <c r="C295" s="37" t="s">
        <v>653</v>
      </c>
      <c r="D295" s="30"/>
    </row>
    <row r="296" spans="1:4" hidden="1">
      <c r="A296" s="80"/>
      <c r="B296" s="31" t="s">
        <v>308</v>
      </c>
      <c r="C296" s="37" t="s">
        <v>279</v>
      </c>
      <c r="D296" s="30"/>
    </row>
    <row r="297" spans="1:4" hidden="1">
      <c r="A297" s="80"/>
      <c r="B297" s="31" t="s">
        <v>308</v>
      </c>
      <c r="C297" s="37" t="s">
        <v>280</v>
      </c>
      <c r="D297" s="30"/>
    </row>
    <row r="298" spans="1:4" hidden="1">
      <c r="A298" s="80"/>
      <c r="B298" s="31" t="s">
        <v>308</v>
      </c>
      <c r="C298" s="37" t="s">
        <v>654</v>
      </c>
      <c r="D298" s="30"/>
    </row>
    <row r="299" spans="1:4" hidden="1">
      <c r="A299" s="80"/>
      <c r="B299" s="31" t="s">
        <v>308</v>
      </c>
      <c r="C299" s="37" t="s">
        <v>655</v>
      </c>
      <c r="D299" s="30"/>
    </row>
    <row r="300" spans="1:4" hidden="1">
      <c r="A300" s="80"/>
      <c r="B300" s="31" t="s">
        <v>308</v>
      </c>
      <c r="C300" s="37" t="s">
        <v>656</v>
      </c>
      <c r="D300" s="30"/>
    </row>
    <row r="301" spans="1:4" hidden="1">
      <c r="A301" s="80"/>
      <c r="B301" s="31" t="s">
        <v>308</v>
      </c>
      <c r="C301" s="37" t="s">
        <v>657</v>
      </c>
      <c r="D301" s="30"/>
    </row>
    <row r="302" spans="1:4" hidden="1">
      <c r="A302" s="80"/>
      <c r="B302" s="31" t="s">
        <v>308</v>
      </c>
      <c r="C302" s="37" t="s">
        <v>211</v>
      </c>
      <c r="D302" s="30"/>
    </row>
    <row r="303" spans="1:4" hidden="1">
      <c r="A303" s="80"/>
      <c r="B303" s="31" t="s">
        <v>308</v>
      </c>
      <c r="C303" s="37" t="s">
        <v>860</v>
      </c>
      <c r="D303" s="30"/>
    </row>
    <row r="304" spans="1:4" hidden="1">
      <c r="A304" s="80"/>
      <c r="B304" s="31" t="s">
        <v>376</v>
      </c>
      <c r="C304" s="37" t="s">
        <v>212</v>
      </c>
      <c r="D304" s="30"/>
    </row>
    <row r="305" spans="1:4" hidden="1">
      <c r="A305" s="80"/>
      <c r="B305" s="31" t="s">
        <v>376</v>
      </c>
      <c r="C305" s="37" t="s">
        <v>213</v>
      </c>
      <c r="D305" s="30"/>
    </row>
    <row r="306" spans="1:4" hidden="1">
      <c r="A306" s="80"/>
      <c r="B306" s="31" t="s">
        <v>376</v>
      </c>
      <c r="C306" s="37" t="s">
        <v>214</v>
      </c>
      <c r="D306" s="30"/>
    </row>
    <row r="307" spans="1:4" hidden="1">
      <c r="A307" s="80"/>
      <c r="B307" s="31" t="s">
        <v>376</v>
      </c>
      <c r="C307" s="37" t="s">
        <v>215</v>
      </c>
      <c r="D307" s="30"/>
    </row>
    <row r="308" spans="1:4" hidden="1">
      <c r="A308" s="80"/>
      <c r="B308" s="31" t="s">
        <v>376</v>
      </c>
      <c r="C308" s="37" t="s">
        <v>216</v>
      </c>
      <c r="D308" s="30"/>
    </row>
    <row r="309" spans="1:4" hidden="1">
      <c r="A309" s="80"/>
      <c r="B309" s="31" t="s">
        <v>376</v>
      </c>
      <c r="C309" s="36" t="s">
        <v>217</v>
      </c>
      <c r="D309" s="30"/>
    </row>
    <row r="310" spans="1:4" hidden="1">
      <c r="A310" s="80"/>
      <c r="B310" s="31" t="s">
        <v>376</v>
      </c>
      <c r="C310" s="36" t="s">
        <v>218</v>
      </c>
      <c r="D310" s="30"/>
    </row>
    <row r="311" spans="1:4" hidden="1">
      <c r="A311" s="80"/>
      <c r="B311" s="31" t="s">
        <v>376</v>
      </c>
      <c r="C311" s="36" t="s">
        <v>219</v>
      </c>
      <c r="D311" s="30"/>
    </row>
    <row r="312" spans="1:4" hidden="1">
      <c r="A312" s="80"/>
      <c r="B312" s="31" t="s">
        <v>376</v>
      </c>
      <c r="C312" s="36" t="s">
        <v>220</v>
      </c>
      <c r="D312" s="30"/>
    </row>
    <row r="313" spans="1:4" hidden="1">
      <c r="A313" s="80"/>
      <c r="B313" s="31" t="s">
        <v>376</v>
      </c>
      <c r="C313" s="36" t="s">
        <v>221</v>
      </c>
      <c r="D313" s="30"/>
    </row>
    <row r="314" spans="1:4" hidden="1">
      <c r="A314" s="80"/>
      <c r="B314" s="31" t="s">
        <v>376</v>
      </c>
      <c r="C314" s="36" t="s">
        <v>222</v>
      </c>
      <c r="D314" s="30"/>
    </row>
    <row r="315" spans="1:4" hidden="1">
      <c r="A315" s="80"/>
      <c r="B315" s="31" t="s">
        <v>376</v>
      </c>
      <c r="C315" s="36" t="s">
        <v>223</v>
      </c>
      <c r="D315" s="30"/>
    </row>
    <row r="316" spans="1:4" hidden="1">
      <c r="A316" s="80"/>
      <c r="B316" s="31" t="s">
        <v>376</v>
      </c>
      <c r="C316" s="36" t="s">
        <v>224</v>
      </c>
      <c r="D316" s="30"/>
    </row>
    <row r="317" spans="1:4" hidden="1">
      <c r="A317" s="80"/>
      <c r="B317" s="31" t="s">
        <v>376</v>
      </c>
      <c r="C317" s="36" t="s">
        <v>225</v>
      </c>
      <c r="D317" s="30"/>
    </row>
    <row r="318" spans="1:4" hidden="1">
      <c r="A318" s="80"/>
      <c r="B318" s="31" t="s">
        <v>376</v>
      </c>
      <c r="C318" s="36" t="s">
        <v>226</v>
      </c>
      <c r="D318" s="30"/>
    </row>
    <row r="319" spans="1:4" hidden="1">
      <c r="A319" s="80"/>
      <c r="B319" s="31" t="s">
        <v>376</v>
      </c>
      <c r="C319" s="36" t="s">
        <v>227</v>
      </c>
      <c r="D319" s="30"/>
    </row>
    <row r="320" spans="1:4" hidden="1">
      <c r="A320" s="80"/>
      <c r="B320" s="31" t="s">
        <v>376</v>
      </c>
      <c r="C320" s="36" t="s">
        <v>228</v>
      </c>
      <c r="D320" s="30"/>
    </row>
    <row r="321" spans="1:4" hidden="1">
      <c r="A321" s="80"/>
      <c r="B321" s="31" t="s">
        <v>377</v>
      </c>
      <c r="C321" s="37" t="s">
        <v>229</v>
      </c>
      <c r="D321" s="30"/>
    </row>
    <row r="322" spans="1:4" hidden="1">
      <c r="A322" s="80"/>
      <c r="B322" s="31" t="s">
        <v>377</v>
      </c>
      <c r="C322" s="37" t="s">
        <v>150</v>
      </c>
      <c r="D322" s="30"/>
    </row>
    <row r="323" spans="1:4" hidden="1">
      <c r="A323" s="80"/>
      <c r="B323" s="31" t="s">
        <v>377</v>
      </c>
      <c r="C323" s="37" t="s">
        <v>151</v>
      </c>
      <c r="D323" s="29"/>
    </row>
    <row r="324" spans="1:4" hidden="1">
      <c r="A324" s="80"/>
      <c r="B324" s="31" t="s">
        <v>377</v>
      </c>
      <c r="C324" s="37" t="s">
        <v>517</v>
      </c>
      <c r="D324" s="29"/>
    </row>
    <row r="325" spans="1:4" hidden="1">
      <c r="A325" s="80"/>
      <c r="B325" s="31" t="s">
        <v>378</v>
      </c>
      <c r="C325" s="37" t="s">
        <v>518</v>
      </c>
      <c r="D325" s="29"/>
    </row>
    <row r="326" spans="1:4" hidden="1">
      <c r="A326" s="80"/>
      <c r="B326" s="31" t="s">
        <v>378</v>
      </c>
      <c r="C326" s="37" t="s">
        <v>152</v>
      </c>
      <c r="D326" s="29"/>
    </row>
    <row r="327" spans="1:4" hidden="1">
      <c r="A327" s="80"/>
      <c r="B327" s="31" t="s">
        <v>309</v>
      </c>
      <c r="C327" s="37" t="s">
        <v>153</v>
      </c>
      <c r="D327" s="29"/>
    </row>
    <row r="328" spans="1:4" hidden="1">
      <c r="A328" s="80"/>
      <c r="B328" s="31" t="s">
        <v>309</v>
      </c>
      <c r="C328" s="37" t="s">
        <v>154</v>
      </c>
    </row>
    <row r="329" spans="1:4" hidden="1">
      <c r="A329" s="80"/>
      <c r="B329" s="31" t="s">
        <v>309</v>
      </c>
      <c r="C329" s="37" t="s">
        <v>155</v>
      </c>
    </row>
    <row r="330" spans="1:4" hidden="1">
      <c r="A330" s="80"/>
      <c r="B330" s="31" t="s">
        <v>309</v>
      </c>
      <c r="C330" s="37" t="s">
        <v>156</v>
      </c>
    </row>
    <row r="331" spans="1:4" hidden="1">
      <c r="A331" s="80"/>
      <c r="B331" s="31" t="s">
        <v>309</v>
      </c>
      <c r="C331" s="37" t="s">
        <v>157</v>
      </c>
    </row>
    <row r="332" spans="1:4" hidden="1">
      <c r="A332" s="80"/>
      <c r="B332" s="31" t="s">
        <v>309</v>
      </c>
      <c r="C332" s="37" t="s">
        <v>158</v>
      </c>
    </row>
    <row r="333" spans="1:4" hidden="1">
      <c r="A333" s="80"/>
      <c r="B333" s="31" t="s">
        <v>309</v>
      </c>
      <c r="C333" s="37" t="s">
        <v>159</v>
      </c>
    </row>
    <row r="334" spans="1:4" hidden="1">
      <c r="A334" s="80"/>
      <c r="B334" s="31" t="s">
        <v>309</v>
      </c>
      <c r="C334" s="37" t="s">
        <v>160</v>
      </c>
    </row>
    <row r="335" spans="1:4" hidden="1">
      <c r="A335" s="80"/>
      <c r="B335" s="31" t="s">
        <v>309</v>
      </c>
      <c r="C335" s="37" t="s">
        <v>161</v>
      </c>
    </row>
    <row r="336" spans="1:4" hidden="1">
      <c r="A336" s="80"/>
      <c r="B336" s="31" t="s">
        <v>309</v>
      </c>
      <c r="C336" s="37" t="s">
        <v>162</v>
      </c>
    </row>
    <row r="337" spans="1:3" hidden="1">
      <c r="A337" s="80"/>
      <c r="B337" s="31" t="s">
        <v>309</v>
      </c>
      <c r="C337" s="37" t="s">
        <v>163</v>
      </c>
    </row>
    <row r="338" spans="1:3" hidden="1">
      <c r="A338" s="80"/>
      <c r="B338" s="31" t="s">
        <v>309</v>
      </c>
      <c r="C338" s="37" t="s">
        <v>164</v>
      </c>
    </row>
    <row r="339" spans="1:3" hidden="1">
      <c r="A339" s="80"/>
      <c r="B339" s="31" t="s">
        <v>309</v>
      </c>
      <c r="C339" s="37" t="s">
        <v>165</v>
      </c>
    </row>
    <row r="340" spans="1:3" hidden="1">
      <c r="A340" s="80"/>
      <c r="B340" s="31" t="s">
        <v>309</v>
      </c>
      <c r="C340" s="37" t="s">
        <v>166</v>
      </c>
    </row>
    <row r="341" spans="1:3" hidden="1">
      <c r="A341" s="80"/>
      <c r="B341" s="31" t="s">
        <v>309</v>
      </c>
      <c r="C341" s="37" t="s">
        <v>167</v>
      </c>
    </row>
    <row r="342" spans="1:3" hidden="1">
      <c r="A342" s="80"/>
      <c r="B342" s="31" t="s">
        <v>309</v>
      </c>
      <c r="C342" s="37" t="s">
        <v>168</v>
      </c>
    </row>
    <row r="343" spans="1:3" hidden="1">
      <c r="A343" s="80"/>
      <c r="B343" s="31" t="s">
        <v>309</v>
      </c>
      <c r="C343" s="37" t="s">
        <v>170</v>
      </c>
    </row>
    <row r="344" spans="1:3" hidden="1">
      <c r="A344" s="80"/>
      <c r="B344" s="31" t="s">
        <v>309</v>
      </c>
      <c r="C344" s="37" t="s">
        <v>171</v>
      </c>
    </row>
    <row r="345" spans="1:3" hidden="1">
      <c r="A345" s="80"/>
      <c r="B345" s="31" t="s">
        <v>309</v>
      </c>
      <c r="C345" s="37" t="s">
        <v>172</v>
      </c>
    </row>
    <row r="346" spans="1:3" hidden="1">
      <c r="A346" s="80"/>
      <c r="B346" s="31" t="s">
        <v>309</v>
      </c>
      <c r="C346" s="37" t="s">
        <v>173</v>
      </c>
    </row>
    <row r="347" spans="1:3" hidden="1">
      <c r="A347" s="80"/>
      <c r="B347" s="31" t="s">
        <v>309</v>
      </c>
      <c r="C347" s="37" t="s">
        <v>174</v>
      </c>
    </row>
    <row r="348" spans="1:3" hidden="1">
      <c r="A348" s="80"/>
      <c r="B348" s="31" t="s">
        <v>309</v>
      </c>
      <c r="C348" s="37" t="s">
        <v>175</v>
      </c>
    </row>
    <row r="349" spans="1:3" hidden="1">
      <c r="A349" s="80"/>
      <c r="B349" s="31" t="s">
        <v>309</v>
      </c>
      <c r="C349" s="37" t="s">
        <v>176</v>
      </c>
    </row>
    <row r="350" spans="1:3" hidden="1">
      <c r="A350" s="80"/>
      <c r="B350" s="31" t="s">
        <v>309</v>
      </c>
      <c r="C350" s="37" t="s">
        <v>519</v>
      </c>
    </row>
    <row r="351" spans="1:3" hidden="1">
      <c r="A351" s="80"/>
      <c r="B351" s="31" t="s">
        <v>309</v>
      </c>
      <c r="C351" s="37" t="s">
        <v>177</v>
      </c>
    </row>
    <row r="352" spans="1:3" hidden="1">
      <c r="A352" s="80"/>
      <c r="B352" s="31" t="s">
        <v>309</v>
      </c>
      <c r="C352" s="37" t="s">
        <v>178</v>
      </c>
    </row>
    <row r="353" spans="1:3" hidden="1">
      <c r="A353" s="80"/>
      <c r="B353" s="31" t="s">
        <v>309</v>
      </c>
      <c r="C353" s="37" t="s">
        <v>199</v>
      </c>
    </row>
    <row r="354" spans="1:3" hidden="1">
      <c r="A354" s="80"/>
      <c r="B354" s="31" t="s">
        <v>309</v>
      </c>
      <c r="C354" s="37" t="s">
        <v>200</v>
      </c>
    </row>
    <row r="355" spans="1:3" hidden="1">
      <c r="A355" s="80"/>
      <c r="B355" s="31" t="s">
        <v>309</v>
      </c>
      <c r="C355" s="37" t="s">
        <v>895</v>
      </c>
    </row>
    <row r="356" spans="1:3" hidden="1">
      <c r="A356" s="80"/>
      <c r="B356" s="31" t="s">
        <v>309</v>
      </c>
      <c r="C356" s="37" t="s">
        <v>201</v>
      </c>
    </row>
    <row r="357" spans="1:3" hidden="1">
      <c r="A357" s="80"/>
      <c r="B357" s="31" t="s">
        <v>309</v>
      </c>
      <c r="C357" s="37" t="s">
        <v>202</v>
      </c>
    </row>
    <row r="358" spans="1:3" hidden="1">
      <c r="A358" s="80"/>
      <c r="B358" s="31" t="s">
        <v>309</v>
      </c>
      <c r="C358" s="37" t="s">
        <v>203</v>
      </c>
    </row>
    <row r="359" spans="1:3" hidden="1">
      <c r="A359" s="80"/>
      <c r="B359" s="31" t="s">
        <v>309</v>
      </c>
      <c r="C359" s="37" t="s">
        <v>204</v>
      </c>
    </row>
    <row r="360" spans="1:3" hidden="1">
      <c r="A360" s="80"/>
      <c r="B360" s="31" t="s">
        <v>309</v>
      </c>
      <c r="C360" s="37" t="s">
        <v>205</v>
      </c>
    </row>
    <row r="361" spans="1:3" hidden="1">
      <c r="A361" s="80"/>
      <c r="B361" s="31" t="s">
        <v>309</v>
      </c>
      <c r="C361" s="37" t="s">
        <v>206</v>
      </c>
    </row>
    <row r="362" spans="1:3" hidden="1">
      <c r="A362" s="82"/>
      <c r="B362" s="31" t="s">
        <v>309</v>
      </c>
      <c r="C362" s="37" t="s">
        <v>207</v>
      </c>
    </row>
    <row r="363" spans="1:3" hidden="1">
      <c r="A363" s="82"/>
      <c r="B363" s="31" t="s">
        <v>309</v>
      </c>
      <c r="C363" s="37" t="s">
        <v>208</v>
      </c>
    </row>
    <row r="364" spans="1:3" hidden="1">
      <c r="A364" s="82"/>
      <c r="B364" s="31" t="s">
        <v>309</v>
      </c>
      <c r="C364" s="37" t="s">
        <v>209</v>
      </c>
    </row>
    <row r="365" spans="1:3" hidden="1">
      <c r="A365" s="82"/>
      <c r="B365" s="31" t="s">
        <v>309</v>
      </c>
      <c r="C365" s="37" t="s">
        <v>563</v>
      </c>
    </row>
    <row r="366" spans="1:3" hidden="1">
      <c r="A366" s="82"/>
      <c r="B366" s="31" t="s">
        <v>309</v>
      </c>
      <c r="C366" s="37" t="s">
        <v>564</v>
      </c>
    </row>
    <row r="367" spans="1:3" hidden="1">
      <c r="B367" s="31" t="s">
        <v>309</v>
      </c>
      <c r="C367" s="37" t="s">
        <v>565</v>
      </c>
    </row>
    <row r="368" spans="1:3" hidden="1">
      <c r="B368" s="31" t="s">
        <v>309</v>
      </c>
      <c r="C368" s="37" t="s">
        <v>566</v>
      </c>
    </row>
    <row r="369" spans="2:3" hidden="1">
      <c r="B369" s="31" t="s">
        <v>309</v>
      </c>
      <c r="C369" s="37" t="s">
        <v>567</v>
      </c>
    </row>
    <row r="370" spans="2:3" hidden="1">
      <c r="B370" s="31" t="s">
        <v>309</v>
      </c>
      <c r="C370" s="37" t="s">
        <v>568</v>
      </c>
    </row>
    <row r="371" spans="2:3" hidden="1">
      <c r="B371" s="31" t="s">
        <v>309</v>
      </c>
      <c r="C371" s="37" t="s">
        <v>569</v>
      </c>
    </row>
    <row r="372" spans="2:3" hidden="1">
      <c r="B372" s="31" t="s">
        <v>309</v>
      </c>
      <c r="C372" s="37" t="s">
        <v>570</v>
      </c>
    </row>
    <row r="373" spans="2:3" hidden="1">
      <c r="B373" s="31" t="s">
        <v>309</v>
      </c>
      <c r="C373" s="37" t="s">
        <v>571</v>
      </c>
    </row>
    <row r="374" spans="2:3" hidden="1">
      <c r="B374" s="31" t="s">
        <v>309</v>
      </c>
      <c r="C374" s="37" t="s">
        <v>572</v>
      </c>
    </row>
    <row r="375" spans="2:3" hidden="1">
      <c r="B375" s="31" t="s">
        <v>309</v>
      </c>
      <c r="C375" s="37" t="s">
        <v>573</v>
      </c>
    </row>
    <row r="376" spans="2:3" hidden="1">
      <c r="B376" s="38" t="s">
        <v>309</v>
      </c>
      <c r="C376" s="37" t="s">
        <v>574</v>
      </c>
    </row>
    <row r="377" spans="2:3" hidden="1">
      <c r="B377" s="38" t="s">
        <v>309</v>
      </c>
      <c r="C377" s="37" t="s">
        <v>520</v>
      </c>
    </row>
    <row r="378" spans="2:3" hidden="1">
      <c r="B378" s="38" t="s">
        <v>309</v>
      </c>
      <c r="C378" s="37" t="s">
        <v>521</v>
      </c>
    </row>
    <row r="379" spans="2:3" hidden="1">
      <c r="B379" s="38">
        <v>30</v>
      </c>
      <c r="C379" s="37" t="s">
        <v>864</v>
      </c>
    </row>
    <row r="380" spans="2:3" hidden="1">
      <c r="B380" s="38" t="s">
        <v>309</v>
      </c>
      <c r="C380" s="37" t="s">
        <v>522</v>
      </c>
    </row>
    <row r="381" spans="2:3" hidden="1">
      <c r="B381" s="38" t="s">
        <v>309</v>
      </c>
      <c r="C381" s="37" t="s">
        <v>130</v>
      </c>
    </row>
    <row r="382" spans="2:3" hidden="1">
      <c r="B382" s="38" t="s">
        <v>310</v>
      </c>
      <c r="C382" s="37" t="s">
        <v>575</v>
      </c>
    </row>
    <row r="383" spans="2:3" hidden="1"/>
    <row r="384" spans="2:3" hidden="1"/>
  </sheetData>
  <sheetProtection selectLockedCells="1"/>
  <mergeCells count="2">
    <mergeCell ref="A2:F2"/>
    <mergeCell ref="A1:F1"/>
  </mergeCells>
  <phoneticPr fontId="4" type="noConversion"/>
  <pageMargins left="0.74803149606299213" right="0.74803149606299213" top="0.98425196850393704" bottom="0.98425196850393704" header="0.51181102362204722" footer="0.51181102362204722"/>
  <pageSetup paperSize="9" scale="91" orientation="landscape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3179" r:id="rId4" name="CommandButton1">
          <controlPr locked="0" defaultSize="0" autoLine="0" r:id="rId5">
            <anchor moveWithCells="1">
              <from>
                <xdr:col>3</xdr:col>
                <xdr:colOff>962025</xdr:colOff>
                <xdr:row>5</xdr:row>
                <xdr:rowOff>342900</xdr:rowOff>
              </from>
              <to>
                <xdr:col>4</xdr:col>
                <xdr:colOff>876300</xdr:colOff>
                <xdr:row>7</xdr:row>
                <xdr:rowOff>0</xdr:rowOff>
              </to>
            </anchor>
          </controlPr>
        </control>
      </mc:Choice>
      <mc:Fallback>
        <control shapeId="3179" r:id="rId4" name="CommandButton1"/>
      </mc:Fallback>
    </mc:AlternateContent>
    <mc:AlternateContent xmlns:mc="http://schemas.openxmlformats.org/markup-compatibility/2006">
      <mc:Choice Requires="x14">
        <control shapeId="3178" r:id="rId6" name="Label8">
          <controlPr defaultSize="0" autoLine="0" r:id="rId7">
            <anchor moveWithCells="1">
              <from>
                <xdr:col>0</xdr:col>
                <xdr:colOff>47625</xdr:colOff>
                <xdr:row>13</xdr:row>
                <xdr:rowOff>9525</xdr:rowOff>
              </from>
              <to>
                <xdr:col>1</xdr:col>
                <xdr:colOff>1609725</xdr:colOff>
                <xdr:row>13</xdr:row>
                <xdr:rowOff>257175</xdr:rowOff>
              </to>
            </anchor>
          </controlPr>
        </control>
      </mc:Choice>
      <mc:Fallback>
        <control shapeId="3178" r:id="rId6" name="Label8"/>
      </mc:Fallback>
    </mc:AlternateContent>
    <mc:AlternateContent xmlns:mc="http://schemas.openxmlformats.org/markup-compatibility/2006">
      <mc:Choice Requires="x14">
        <control shapeId="3177" r:id="rId8" name="Label7">
          <controlPr defaultSize="0" autoLine="0" r:id="rId9">
            <anchor moveWithCells="1">
              <from>
                <xdr:col>0</xdr:col>
                <xdr:colOff>57150</xdr:colOff>
                <xdr:row>11</xdr:row>
                <xdr:rowOff>200025</xdr:rowOff>
              </from>
              <to>
                <xdr:col>1</xdr:col>
                <xdr:colOff>1609725</xdr:colOff>
                <xdr:row>13</xdr:row>
                <xdr:rowOff>0</xdr:rowOff>
              </to>
            </anchor>
          </controlPr>
        </control>
      </mc:Choice>
      <mc:Fallback>
        <control shapeId="3177" r:id="rId8" name="Label7"/>
      </mc:Fallback>
    </mc:AlternateContent>
    <mc:AlternateContent xmlns:mc="http://schemas.openxmlformats.org/markup-compatibility/2006">
      <mc:Choice Requires="x14">
        <control shapeId="3176" r:id="rId10" name="Label6">
          <controlPr defaultSize="0" autoLine="0" r:id="rId11">
            <anchor moveWithCells="1">
              <from>
                <xdr:col>0</xdr:col>
                <xdr:colOff>66675</xdr:colOff>
                <xdr:row>10</xdr:row>
                <xdr:rowOff>190500</xdr:rowOff>
              </from>
              <to>
                <xdr:col>1</xdr:col>
                <xdr:colOff>1600200</xdr:colOff>
                <xdr:row>11</xdr:row>
                <xdr:rowOff>190500</xdr:rowOff>
              </to>
            </anchor>
          </controlPr>
        </control>
      </mc:Choice>
      <mc:Fallback>
        <control shapeId="3176" r:id="rId10" name="Label6"/>
      </mc:Fallback>
    </mc:AlternateContent>
    <mc:AlternateContent xmlns:mc="http://schemas.openxmlformats.org/markup-compatibility/2006">
      <mc:Choice Requires="x14">
        <control shapeId="3175" r:id="rId12" name="Label5">
          <controlPr defaultSize="0" autoLine="0" r:id="rId13">
            <anchor moveWithCells="1">
              <from>
                <xdr:col>0</xdr:col>
                <xdr:colOff>66675</xdr:colOff>
                <xdr:row>9</xdr:row>
                <xdr:rowOff>180975</xdr:rowOff>
              </from>
              <to>
                <xdr:col>1</xdr:col>
                <xdr:colOff>1600200</xdr:colOff>
                <xdr:row>10</xdr:row>
                <xdr:rowOff>190500</xdr:rowOff>
              </to>
            </anchor>
          </controlPr>
        </control>
      </mc:Choice>
      <mc:Fallback>
        <control shapeId="3175" r:id="rId12" name="Label5"/>
      </mc:Fallback>
    </mc:AlternateContent>
    <mc:AlternateContent xmlns:mc="http://schemas.openxmlformats.org/markup-compatibility/2006">
      <mc:Choice Requires="x14">
        <control shapeId="3174" r:id="rId14" name="Label4">
          <controlPr defaultSize="0" autoLine="0" autoPict="0" r:id="rId15">
            <anchor moveWithCells="1">
              <from>
                <xdr:col>0</xdr:col>
                <xdr:colOff>66675</xdr:colOff>
                <xdr:row>8</xdr:row>
                <xdr:rowOff>133350</xdr:rowOff>
              </from>
              <to>
                <xdr:col>1</xdr:col>
                <xdr:colOff>1600200</xdr:colOff>
                <xdr:row>9</xdr:row>
                <xdr:rowOff>180975</xdr:rowOff>
              </to>
            </anchor>
          </controlPr>
        </control>
      </mc:Choice>
      <mc:Fallback>
        <control shapeId="3174" r:id="rId14" name="Label4"/>
      </mc:Fallback>
    </mc:AlternateContent>
    <mc:AlternateContent xmlns:mc="http://schemas.openxmlformats.org/markup-compatibility/2006">
      <mc:Choice Requires="x14">
        <control shapeId="3173" r:id="rId16" name="Label3">
          <controlPr defaultSize="0" autoLine="0" r:id="rId17">
            <anchor moveWithCells="1">
              <from>
                <xdr:col>0</xdr:col>
                <xdr:colOff>38100</xdr:colOff>
                <xdr:row>6</xdr:row>
                <xdr:rowOff>9525</xdr:rowOff>
              </from>
              <to>
                <xdr:col>1</xdr:col>
                <xdr:colOff>1600200</xdr:colOff>
                <xdr:row>6</xdr:row>
                <xdr:rowOff>266700</xdr:rowOff>
              </to>
            </anchor>
          </controlPr>
        </control>
      </mc:Choice>
      <mc:Fallback>
        <control shapeId="3173" r:id="rId16" name="Label3"/>
      </mc:Fallback>
    </mc:AlternateContent>
    <mc:AlternateContent xmlns:mc="http://schemas.openxmlformats.org/markup-compatibility/2006">
      <mc:Choice Requires="x14">
        <control shapeId="3172" r:id="rId18" name="ComboBox2">
          <controlPr locked="0" defaultSize="0" autoLine="0" linkedCell="D29" listFillRange="D30:D57" r:id="rId19">
            <anchor moveWithCells="1">
              <from>
                <xdr:col>2</xdr:col>
                <xdr:colOff>0</xdr:colOff>
                <xdr:row>4</xdr:row>
                <xdr:rowOff>19050</xdr:rowOff>
              </from>
              <to>
                <xdr:col>3</xdr:col>
                <xdr:colOff>171450</xdr:colOff>
                <xdr:row>5</xdr:row>
                <xdr:rowOff>161925</xdr:rowOff>
              </to>
            </anchor>
          </controlPr>
        </control>
      </mc:Choice>
      <mc:Fallback>
        <control shapeId="3172" r:id="rId18" name="ComboBox2"/>
      </mc:Fallback>
    </mc:AlternateContent>
    <mc:AlternateContent xmlns:mc="http://schemas.openxmlformats.org/markup-compatibility/2006">
      <mc:Choice Requires="x14">
        <control shapeId="3171" r:id="rId20" name="ComboBox1">
          <controlPr locked="0" defaultSize="0" autoLine="0" linkedCell="A29" listFillRange="A30:A58" r:id="rId21">
            <anchor moveWithCells="1">
              <from>
                <xdr:col>2</xdr:col>
                <xdr:colOff>0</xdr:colOff>
                <xdr:row>2</xdr:row>
                <xdr:rowOff>76200</xdr:rowOff>
              </from>
              <to>
                <xdr:col>3</xdr:col>
                <xdr:colOff>180975</xdr:colOff>
                <xdr:row>3</xdr:row>
                <xdr:rowOff>95250</xdr:rowOff>
              </to>
            </anchor>
          </controlPr>
        </control>
      </mc:Choice>
      <mc:Fallback>
        <control shapeId="3171" r:id="rId20" name="ComboBox1"/>
      </mc:Fallback>
    </mc:AlternateContent>
    <mc:AlternateContent xmlns:mc="http://schemas.openxmlformats.org/markup-compatibility/2006">
      <mc:Choice Requires="x14">
        <control shapeId="3170" r:id="rId22" name="Label2">
          <controlPr defaultSize="0" autoLine="0" r:id="rId23">
            <anchor moveWithCells="1">
              <from>
                <xdr:col>1</xdr:col>
                <xdr:colOff>133350</xdr:colOff>
                <xdr:row>4</xdr:row>
                <xdr:rowOff>38100</xdr:rowOff>
              </from>
              <to>
                <xdr:col>1</xdr:col>
                <xdr:colOff>1590675</xdr:colOff>
                <xdr:row>5</xdr:row>
                <xdr:rowOff>161925</xdr:rowOff>
              </to>
            </anchor>
          </controlPr>
        </control>
      </mc:Choice>
      <mc:Fallback>
        <control shapeId="3170" r:id="rId22" name="Label2"/>
      </mc:Fallback>
    </mc:AlternateContent>
    <mc:AlternateContent xmlns:mc="http://schemas.openxmlformats.org/markup-compatibility/2006">
      <mc:Choice Requires="x14">
        <control shapeId="3169" r:id="rId24" name="Label1">
          <controlPr defaultSize="0" autoLine="0" r:id="rId25">
            <anchor moveWithCells="1">
              <from>
                <xdr:col>1</xdr:col>
                <xdr:colOff>123825</xdr:colOff>
                <xdr:row>2</xdr:row>
                <xdr:rowOff>85725</xdr:rowOff>
              </from>
              <to>
                <xdr:col>1</xdr:col>
                <xdr:colOff>1590675</xdr:colOff>
                <xdr:row>3</xdr:row>
                <xdr:rowOff>57150</xdr:rowOff>
              </to>
            </anchor>
          </controlPr>
        </control>
      </mc:Choice>
      <mc:Fallback>
        <control shapeId="3169" r:id="rId24" name="Label1"/>
      </mc:Fallback>
    </mc:AlternateContent>
    <mc:AlternateContent xmlns:mc="http://schemas.openxmlformats.org/markup-compatibility/2006">
      <mc:Choice Requires="x14">
        <control shapeId="3161" r:id="rId26" name="CommandButton8">
          <controlPr locked="0" defaultSize="0" autoLine="0" r:id="rId27">
            <anchor moveWithCells="1">
              <from>
                <xdr:col>3</xdr:col>
                <xdr:colOff>942975</xdr:colOff>
                <xdr:row>4</xdr:row>
                <xdr:rowOff>66675</xdr:rowOff>
              </from>
              <to>
                <xdr:col>4</xdr:col>
                <xdr:colOff>847725</xdr:colOff>
                <xdr:row>5</xdr:row>
                <xdr:rowOff>180975</xdr:rowOff>
              </to>
            </anchor>
          </controlPr>
        </control>
      </mc:Choice>
      <mc:Fallback>
        <control shapeId="3161" r:id="rId26" name="CommandButton8"/>
      </mc:Fallback>
    </mc:AlternateContent>
    <mc:AlternateContent xmlns:mc="http://schemas.openxmlformats.org/markup-compatibility/2006">
      <mc:Choice Requires="x14">
        <control shapeId="3081" r:id="rId28" name="CommandButton5">
          <controlPr locked="0" defaultSize="0" autoLine="0" r:id="rId29">
            <anchor moveWithCells="1">
              <from>
                <xdr:col>3</xdr:col>
                <xdr:colOff>990600</xdr:colOff>
                <xdr:row>12</xdr:row>
                <xdr:rowOff>200025</xdr:rowOff>
              </from>
              <to>
                <xdr:col>4</xdr:col>
                <xdr:colOff>895350</xdr:colOff>
                <xdr:row>14</xdr:row>
                <xdr:rowOff>9525</xdr:rowOff>
              </to>
            </anchor>
          </controlPr>
        </control>
      </mc:Choice>
      <mc:Fallback>
        <control shapeId="3081" r:id="rId28" name="CommandButton5"/>
      </mc:Fallback>
    </mc:AlternateContent>
    <mc:AlternateContent xmlns:mc="http://schemas.openxmlformats.org/markup-compatibility/2006">
      <mc:Choice Requires="x14">
        <control shapeId="3080" r:id="rId30" name="CommandButton4">
          <controlPr locked="0" defaultSize="0" autoLine="0" r:id="rId31">
            <anchor moveWithCells="1">
              <from>
                <xdr:col>3</xdr:col>
                <xdr:colOff>1000125</xdr:colOff>
                <xdr:row>11</xdr:row>
                <xdr:rowOff>19050</xdr:rowOff>
              </from>
              <to>
                <xdr:col>4</xdr:col>
                <xdr:colOff>895350</xdr:colOff>
                <xdr:row>12</xdr:row>
                <xdr:rowOff>95250</xdr:rowOff>
              </to>
            </anchor>
          </controlPr>
        </control>
      </mc:Choice>
      <mc:Fallback>
        <control shapeId="3080" r:id="rId30" name="CommandButton4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R542"/>
  <sheetViews>
    <sheetView showGridLines="0" showRowColHeaders="0" showZeros="0" tabSelected="1" topLeftCell="A217" zoomScale="90" zoomScaleNormal="90" zoomScaleSheetLayoutView="100" workbookViewId="0">
      <selection activeCell="H308" sqref="H308"/>
    </sheetView>
  </sheetViews>
  <sheetFormatPr defaultRowHeight="12.75"/>
  <cols>
    <col min="1" max="1" width="15.5703125" style="13" customWidth="1"/>
    <col min="2" max="2" width="17.5703125" style="53" customWidth="1"/>
    <col min="3" max="3" width="58.28515625" style="128" customWidth="1"/>
    <col min="4" max="8" width="14.42578125" customWidth="1"/>
    <col min="9" max="9" width="13.28515625" customWidth="1"/>
    <col min="10" max="10" width="13.85546875" customWidth="1"/>
  </cols>
  <sheetData>
    <row r="1" spans="1:10" ht="14.25">
      <c r="A1" s="79" t="s">
        <v>870</v>
      </c>
    </row>
    <row r="2" spans="1:10" ht="14.25">
      <c r="A2" s="79" t="s">
        <v>871</v>
      </c>
    </row>
    <row r="3" spans="1:10" ht="15.75">
      <c r="J3" s="50"/>
    </row>
    <row r="5" spans="1:10" ht="24.75" customHeight="1">
      <c r="A5" s="89" t="s">
        <v>872</v>
      </c>
      <c r="B5" s="89" t="s">
        <v>873</v>
      </c>
      <c r="C5" s="129" t="s">
        <v>874</v>
      </c>
      <c r="D5" s="146" t="s">
        <v>875</v>
      </c>
      <c r="E5" s="147"/>
    </row>
    <row r="6" spans="1:10" ht="22.5" customHeight="1">
      <c r="A6" s="90" t="str">
        <f>MaticniBroj</f>
        <v>08062463</v>
      </c>
      <c r="B6" s="91" t="str">
        <f>bip</f>
        <v>100647845</v>
      </c>
      <c r="C6" s="130" t="str">
        <f>NazivKorisnika</f>
        <v>Дом Здравља Жабаљ</v>
      </c>
      <c r="D6" s="144" t="str">
        <f>biop</f>
        <v>Жабаљ</v>
      </c>
      <c r="E6" s="145"/>
    </row>
    <row r="7" spans="1:10" ht="17.25" customHeight="1">
      <c r="A7" s="3"/>
      <c r="B7" s="5"/>
      <c r="C7" s="131"/>
      <c r="D7" s="6"/>
    </row>
    <row r="8" spans="1:10" ht="27.75" customHeight="1">
      <c r="A8" s="26"/>
      <c r="B8" s="5"/>
      <c r="C8" s="131"/>
      <c r="D8" s="6"/>
    </row>
    <row r="9" spans="1:10" ht="26.25" customHeight="1">
      <c r="A9" s="85"/>
      <c r="B9" s="5"/>
      <c r="C9" s="148" t="s">
        <v>898</v>
      </c>
      <c r="D9" s="148"/>
      <c r="E9" s="148"/>
      <c r="F9" s="148"/>
      <c r="G9" s="148"/>
      <c r="H9" s="148"/>
    </row>
    <row r="10" spans="1:10" ht="15.75">
      <c r="A10" s="85"/>
      <c r="B10" s="5"/>
      <c r="C10" s="132"/>
      <c r="D10" s="7"/>
    </row>
    <row r="11" spans="1:10" ht="15.75">
      <c r="A11" s="2"/>
      <c r="B11" s="5"/>
      <c r="C11" s="131"/>
      <c r="D11" s="6"/>
    </row>
    <row r="12" spans="1:10" ht="15.75">
      <c r="A12" s="1"/>
      <c r="B12" s="54"/>
      <c r="C12" s="133"/>
      <c r="D12" s="4"/>
    </row>
    <row r="13" spans="1:10" ht="15.75">
      <c r="A13" s="10"/>
      <c r="B13" s="54"/>
      <c r="C13" s="133"/>
      <c r="D13" s="4"/>
    </row>
    <row r="14" spans="1:10" ht="18.75">
      <c r="B14" s="55"/>
      <c r="C14" s="134"/>
      <c r="D14" s="8"/>
    </row>
    <row r="15" spans="1:10" ht="15.75">
      <c r="A15" s="11"/>
      <c r="B15" s="56"/>
      <c r="C15" s="135"/>
      <c r="D15" s="9"/>
    </row>
    <row r="16" spans="1:10">
      <c r="A16" s="12" t="s">
        <v>405</v>
      </c>
    </row>
    <row r="17" spans="1:10" ht="21.75" customHeight="1" thickBot="1">
      <c r="J17" s="39" t="s">
        <v>210</v>
      </c>
    </row>
    <row r="18" spans="1:10" ht="12.75" customHeight="1">
      <c r="A18" s="149" t="s">
        <v>488</v>
      </c>
      <c r="B18" s="151" t="s">
        <v>489</v>
      </c>
      <c r="C18" s="151" t="s">
        <v>490</v>
      </c>
      <c r="D18" s="151" t="s">
        <v>846</v>
      </c>
      <c r="E18" s="151"/>
      <c r="F18" s="151"/>
      <c r="G18" s="151"/>
      <c r="H18" s="151"/>
      <c r="I18" s="151"/>
      <c r="J18" s="154"/>
    </row>
    <row r="19" spans="1:10">
      <c r="A19" s="150"/>
      <c r="B19" s="152"/>
      <c r="C19" s="153"/>
      <c r="D19" s="156" t="s">
        <v>867</v>
      </c>
      <c r="E19" s="152" t="s">
        <v>849</v>
      </c>
      <c r="F19" s="152"/>
      <c r="G19" s="152"/>
      <c r="H19" s="152"/>
      <c r="I19" s="152" t="s">
        <v>848</v>
      </c>
      <c r="J19" s="155" t="s">
        <v>63</v>
      </c>
    </row>
    <row r="20" spans="1:10" ht="25.5">
      <c r="A20" s="150"/>
      <c r="B20" s="152"/>
      <c r="C20" s="153"/>
      <c r="D20" s="156"/>
      <c r="E20" s="100" t="s">
        <v>420</v>
      </c>
      <c r="F20" s="100" t="s">
        <v>421</v>
      </c>
      <c r="G20" s="100" t="s">
        <v>847</v>
      </c>
      <c r="H20" s="100" t="s">
        <v>62</v>
      </c>
      <c r="I20" s="152"/>
      <c r="J20" s="155"/>
    </row>
    <row r="21" spans="1:10">
      <c r="A21" s="101">
        <v>1</v>
      </c>
      <c r="B21" s="102">
        <v>2</v>
      </c>
      <c r="C21" s="102">
        <v>3</v>
      </c>
      <c r="D21" s="103">
        <v>4</v>
      </c>
      <c r="E21" s="103">
        <v>5</v>
      </c>
      <c r="F21" s="103">
        <v>6</v>
      </c>
      <c r="G21" s="103">
        <v>7</v>
      </c>
      <c r="H21" s="103">
        <v>8</v>
      </c>
      <c r="I21" s="103">
        <v>9</v>
      </c>
      <c r="J21" s="104">
        <v>10</v>
      </c>
    </row>
    <row r="22" spans="1:10" ht="25.5">
      <c r="A22" s="15">
        <v>5001</v>
      </c>
      <c r="B22" s="14"/>
      <c r="C22" s="61" t="s">
        <v>707</v>
      </c>
      <c r="D22" s="71">
        <f>SUM(E22:J22)</f>
        <v>307273</v>
      </c>
      <c r="E22" s="71">
        <f t="shared" ref="E22:J22" si="0">E23+E147</f>
        <v>4700</v>
      </c>
      <c r="F22" s="71">
        <f t="shared" si="0"/>
        <v>12000</v>
      </c>
      <c r="G22" s="71">
        <f t="shared" si="0"/>
        <v>13000</v>
      </c>
      <c r="H22" s="71">
        <f t="shared" si="0"/>
        <v>265810</v>
      </c>
      <c r="I22" s="71">
        <f t="shared" si="0"/>
        <v>0</v>
      </c>
      <c r="J22" s="72">
        <f t="shared" si="0"/>
        <v>11763</v>
      </c>
    </row>
    <row r="23" spans="1:10" ht="25.5">
      <c r="A23" s="15">
        <v>5002</v>
      </c>
      <c r="B23" s="14">
        <v>700000</v>
      </c>
      <c r="C23" s="61" t="s">
        <v>708</v>
      </c>
      <c r="D23" s="71">
        <f t="shared" ref="D23:D57" si="1">SUM(E23:J23)</f>
        <v>307243</v>
      </c>
      <c r="E23" s="71">
        <f t="shared" ref="E23:J23" si="2">E24+E76+E90+E102+E131+E136+E140</f>
        <v>4700</v>
      </c>
      <c r="F23" s="71">
        <f t="shared" si="2"/>
        <v>12000</v>
      </c>
      <c r="G23" s="71">
        <f t="shared" si="2"/>
        <v>13000</v>
      </c>
      <c r="H23" s="71">
        <f t="shared" si="2"/>
        <v>265810</v>
      </c>
      <c r="I23" s="71">
        <f t="shared" si="2"/>
        <v>0</v>
      </c>
      <c r="J23" s="72">
        <f t="shared" si="2"/>
        <v>11733</v>
      </c>
    </row>
    <row r="24" spans="1:10">
      <c r="A24" s="52">
        <v>5003</v>
      </c>
      <c r="B24" s="14">
        <v>710000</v>
      </c>
      <c r="C24" s="61" t="s">
        <v>539</v>
      </c>
      <c r="D24" s="71">
        <f t="shared" si="1"/>
        <v>0</v>
      </c>
      <c r="E24" s="71">
        <f t="shared" ref="E24:J24" si="3">E25+E33+E35+E42+E48+E55+E58+E69</f>
        <v>0</v>
      </c>
      <c r="F24" s="71">
        <f t="shared" si="3"/>
        <v>0</v>
      </c>
      <c r="G24" s="71">
        <f t="shared" si="3"/>
        <v>0</v>
      </c>
      <c r="H24" s="71">
        <f t="shared" si="3"/>
        <v>0</v>
      </c>
      <c r="I24" s="71">
        <f t="shared" si="3"/>
        <v>0</v>
      </c>
      <c r="J24" s="72">
        <f t="shared" si="3"/>
        <v>0</v>
      </c>
    </row>
    <row r="25" spans="1:10" ht="25.5">
      <c r="A25" s="52">
        <v>5004</v>
      </c>
      <c r="B25" s="14">
        <v>711000</v>
      </c>
      <c r="C25" s="61" t="s">
        <v>540</v>
      </c>
      <c r="D25" s="71">
        <f t="shared" si="1"/>
        <v>0</v>
      </c>
      <c r="E25" s="71">
        <f t="shared" ref="E25:J25" si="4">SUM(E26:E32)</f>
        <v>0</v>
      </c>
      <c r="F25" s="71">
        <f t="shared" si="4"/>
        <v>0</v>
      </c>
      <c r="G25" s="71">
        <f t="shared" si="4"/>
        <v>0</v>
      </c>
      <c r="H25" s="71">
        <f t="shared" si="4"/>
        <v>0</v>
      </c>
      <c r="I25" s="71">
        <f t="shared" si="4"/>
        <v>0</v>
      </c>
      <c r="J25" s="72">
        <f t="shared" si="4"/>
        <v>0</v>
      </c>
    </row>
    <row r="26" spans="1:10">
      <c r="A26" s="64">
        <v>5005</v>
      </c>
      <c r="B26" s="57">
        <v>711100</v>
      </c>
      <c r="C26" s="62" t="s">
        <v>9</v>
      </c>
      <c r="D26" s="41">
        <f t="shared" si="1"/>
        <v>0</v>
      </c>
      <c r="E26" s="40"/>
      <c r="F26" s="40"/>
      <c r="G26" s="40"/>
      <c r="H26" s="40"/>
      <c r="I26" s="40"/>
      <c r="J26" s="42"/>
    </row>
    <row r="27" spans="1:10" ht="12.75" customHeight="1">
      <c r="A27" s="159" t="s">
        <v>488</v>
      </c>
      <c r="B27" s="160" t="s">
        <v>489</v>
      </c>
      <c r="C27" s="161" t="s">
        <v>490</v>
      </c>
      <c r="D27" s="152" t="s">
        <v>846</v>
      </c>
      <c r="E27" s="152"/>
      <c r="F27" s="152"/>
      <c r="G27" s="152"/>
      <c r="H27" s="152"/>
      <c r="I27" s="152"/>
      <c r="J27" s="155"/>
    </row>
    <row r="28" spans="1:10">
      <c r="A28" s="159"/>
      <c r="B28" s="160"/>
      <c r="C28" s="161"/>
      <c r="D28" s="156" t="s">
        <v>867</v>
      </c>
      <c r="E28" s="152" t="s">
        <v>849</v>
      </c>
      <c r="F28" s="152"/>
      <c r="G28" s="152"/>
      <c r="H28" s="152"/>
      <c r="I28" s="152" t="s">
        <v>848</v>
      </c>
      <c r="J28" s="155" t="s">
        <v>63</v>
      </c>
    </row>
    <row r="29" spans="1:10" ht="25.5">
      <c r="A29" s="159"/>
      <c r="B29" s="160"/>
      <c r="C29" s="161"/>
      <c r="D29" s="156"/>
      <c r="E29" s="100" t="s">
        <v>420</v>
      </c>
      <c r="F29" s="100" t="s">
        <v>421</v>
      </c>
      <c r="G29" s="100" t="s">
        <v>847</v>
      </c>
      <c r="H29" s="100" t="s">
        <v>62</v>
      </c>
      <c r="I29" s="152"/>
      <c r="J29" s="155"/>
    </row>
    <row r="30" spans="1:10">
      <c r="A30" s="105" t="s">
        <v>379</v>
      </c>
      <c r="B30" s="106" t="s">
        <v>380</v>
      </c>
      <c r="C30" s="110" t="s">
        <v>381</v>
      </c>
      <c r="D30" s="107" t="s">
        <v>382</v>
      </c>
      <c r="E30" s="107" t="s">
        <v>383</v>
      </c>
      <c r="F30" s="107" t="s">
        <v>384</v>
      </c>
      <c r="G30" s="107" t="s">
        <v>385</v>
      </c>
      <c r="H30" s="107" t="s">
        <v>386</v>
      </c>
      <c r="I30" s="107" t="s">
        <v>387</v>
      </c>
      <c r="J30" s="108" t="s">
        <v>388</v>
      </c>
    </row>
    <row r="31" spans="1:10" ht="25.5">
      <c r="A31" s="64">
        <v>5006</v>
      </c>
      <c r="B31" s="57">
        <v>711200</v>
      </c>
      <c r="C31" s="62" t="s">
        <v>406</v>
      </c>
      <c r="D31" s="19">
        <f t="shared" si="1"/>
        <v>0</v>
      </c>
      <c r="E31" s="18"/>
      <c r="F31" s="18"/>
      <c r="G31" s="18"/>
      <c r="H31" s="18"/>
      <c r="I31" s="18"/>
      <c r="J31" s="20"/>
    </row>
    <row r="32" spans="1:10" ht="25.5">
      <c r="A32" s="64">
        <v>5007</v>
      </c>
      <c r="B32" s="57">
        <v>711300</v>
      </c>
      <c r="C32" s="62" t="s">
        <v>605</v>
      </c>
      <c r="D32" s="19">
        <f t="shared" si="1"/>
        <v>0</v>
      </c>
      <c r="E32" s="18"/>
      <c r="F32" s="18"/>
      <c r="G32" s="18"/>
      <c r="H32" s="18"/>
      <c r="I32" s="18"/>
      <c r="J32" s="20"/>
    </row>
    <row r="33" spans="1:10" ht="15.75" customHeight="1">
      <c r="A33" s="52">
        <v>5008</v>
      </c>
      <c r="B33" s="14">
        <v>712000</v>
      </c>
      <c r="C33" s="61" t="s">
        <v>541</v>
      </c>
      <c r="D33" s="16">
        <f t="shared" si="1"/>
        <v>0</v>
      </c>
      <c r="E33" s="16">
        <f t="shared" ref="E33:J33" si="5">E34</f>
        <v>0</v>
      </c>
      <c r="F33" s="16">
        <f t="shared" si="5"/>
        <v>0</v>
      </c>
      <c r="G33" s="16">
        <f t="shared" si="5"/>
        <v>0</v>
      </c>
      <c r="H33" s="16">
        <f t="shared" si="5"/>
        <v>0</v>
      </c>
      <c r="I33" s="16">
        <f t="shared" si="5"/>
        <v>0</v>
      </c>
      <c r="J33" s="17">
        <f t="shared" si="5"/>
        <v>0</v>
      </c>
    </row>
    <row r="34" spans="1:10" ht="15.75" customHeight="1">
      <c r="A34" s="64">
        <v>5009</v>
      </c>
      <c r="B34" s="57">
        <v>712100</v>
      </c>
      <c r="C34" s="62" t="s">
        <v>39</v>
      </c>
      <c r="D34" s="19">
        <f t="shared" si="1"/>
        <v>0</v>
      </c>
      <c r="E34" s="18"/>
      <c r="F34" s="18"/>
      <c r="G34" s="18"/>
      <c r="H34" s="18"/>
      <c r="I34" s="18"/>
      <c r="J34" s="20"/>
    </row>
    <row r="35" spans="1:10" ht="15.75" customHeight="1">
      <c r="A35" s="52">
        <v>5010</v>
      </c>
      <c r="B35" s="14">
        <v>713000</v>
      </c>
      <c r="C35" s="61" t="s">
        <v>542</v>
      </c>
      <c r="D35" s="16">
        <f t="shared" si="1"/>
        <v>0</v>
      </c>
      <c r="E35" s="16">
        <f t="shared" ref="E35:J35" si="6">SUM(E36:E41)</f>
        <v>0</v>
      </c>
      <c r="F35" s="16">
        <f t="shared" si="6"/>
        <v>0</v>
      </c>
      <c r="G35" s="16">
        <f t="shared" si="6"/>
        <v>0</v>
      </c>
      <c r="H35" s="16">
        <f t="shared" si="6"/>
        <v>0</v>
      </c>
      <c r="I35" s="16">
        <f t="shared" si="6"/>
        <v>0</v>
      </c>
      <c r="J35" s="17">
        <f t="shared" si="6"/>
        <v>0</v>
      </c>
    </row>
    <row r="36" spans="1:10" ht="15.75" customHeight="1">
      <c r="A36" s="64">
        <v>5011</v>
      </c>
      <c r="B36" s="57">
        <v>713100</v>
      </c>
      <c r="C36" s="62" t="s">
        <v>612</v>
      </c>
      <c r="D36" s="19">
        <f t="shared" si="1"/>
        <v>0</v>
      </c>
      <c r="E36" s="18"/>
      <c r="F36" s="18"/>
      <c r="G36" s="18"/>
      <c r="H36" s="18"/>
      <c r="I36" s="18"/>
      <c r="J36" s="20"/>
    </row>
    <row r="37" spans="1:10" ht="15.75" customHeight="1">
      <c r="A37" s="64">
        <v>5012</v>
      </c>
      <c r="B37" s="57">
        <v>713200</v>
      </c>
      <c r="C37" s="62" t="s">
        <v>613</v>
      </c>
      <c r="D37" s="19">
        <f t="shared" si="1"/>
        <v>0</v>
      </c>
      <c r="E37" s="18"/>
      <c r="F37" s="18"/>
      <c r="G37" s="18"/>
      <c r="H37" s="18"/>
      <c r="I37" s="18"/>
      <c r="J37" s="20"/>
    </row>
    <row r="38" spans="1:10" ht="15.75" customHeight="1">
      <c r="A38" s="64">
        <v>5013</v>
      </c>
      <c r="B38" s="57">
        <v>713300</v>
      </c>
      <c r="C38" s="62" t="s">
        <v>614</v>
      </c>
      <c r="D38" s="19">
        <f t="shared" si="1"/>
        <v>0</v>
      </c>
      <c r="E38" s="18"/>
      <c r="F38" s="18"/>
      <c r="G38" s="18"/>
      <c r="H38" s="18"/>
      <c r="I38" s="18"/>
      <c r="J38" s="20"/>
    </row>
    <row r="39" spans="1:10" ht="15.75" customHeight="1">
      <c r="A39" s="64">
        <v>5014</v>
      </c>
      <c r="B39" s="57">
        <v>713400</v>
      </c>
      <c r="C39" s="62" t="s">
        <v>615</v>
      </c>
      <c r="D39" s="19">
        <f t="shared" si="1"/>
        <v>0</v>
      </c>
      <c r="E39" s="18"/>
      <c r="F39" s="18"/>
      <c r="G39" s="18"/>
      <c r="H39" s="18"/>
      <c r="I39" s="18"/>
      <c r="J39" s="20"/>
    </row>
    <row r="40" spans="1:10" ht="15.75" customHeight="1">
      <c r="A40" s="64">
        <v>5015</v>
      </c>
      <c r="B40" s="57">
        <v>713500</v>
      </c>
      <c r="C40" s="62" t="s">
        <v>407</v>
      </c>
      <c r="D40" s="19">
        <f t="shared" si="1"/>
        <v>0</v>
      </c>
      <c r="E40" s="18"/>
      <c r="F40" s="18"/>
      <c r="G40" s="18"/>
      <c r="H40" s="18"/>
      <c r="I40" s="18"/>
      <c r="J40" s="20"/>
    </row>
    <row r="41" spans="1:10" ht="15.75" customHeight="1">
      <c r="A41" s="64">
        <v>5016</v>
      </c>
      <c r="B41" s="57">
        <v>713600</v>
      </c>
      <c r="C41" s="62" t="s">
        <v>408</v>
      </c>
      <c r="D41" s="19">
        <f t="shared" si="1"/>
        <v>0</v>
      </c>
      <c r="E41" s="21"/>
      <c r="F41" s="21"/>
      <c r="G41" s="21"/>
      <c r="H41" s="21"/>
      <c r="I41" s="21"/>
      <c r="J41" s="22"/>
    </row>
    <row r="42" spans="1:10" ht="15.75" customHeight="1">
      <c r="A42" s="52">
        <v>5017</v>
      </c>
      <c r="B42" s="14">
        <v>714000</v>
      </c>
      <c r="C42" s="61" t="s">
        <v>543</v>
      </c>
      <c r="D42" s="16">
        <f t="shared" si="1"/>
        <v>0</v>
      </c>
      <c r="E42" s="16">
        <f t="shared" ref="E42:J42" si="7">SUM(E43:E47)</f>
        <v>0</v>
      </c>
      <c r="F42" s="16">
        <f t="shared" si="7"/>
        <v>0</v>
      </c>
      <c r="G42" s="16">
        <f t="shared" si="7"/>
        <v>0</v>
      </c>
      <c r="H42" s="16">
        <f t="shared" si="7"/>
        <v>0</v>
      </c>
      <c r="I42" s="16">
        <f t="shared" si="7"/>
        <v>0</v>
      </c>
      <c r="J42" s="17">
        <f t="shared" si="7"/>
        <v>0</v>
      </c>
    </row>
    <row r="43" spans="1:10" ht="15.75" customHeight="1">
      <c r="A43" s="64">
        <v>5018</v>
      </c>
      <c r="B43" s="57">
        <v>714100</v>
      </c>
      <c r="C43" s="62" t="s">
        <v>453</v>
      </c>
      <c r="D43" s="19">
        <f t="shared" si="1"/>
        <v>0</v>
      </c>
      <c r="E43" s="18"/>
      <c r="F43" s="18"/>
      <c r="G43" s="18"/>
      <c r="H43" s="18"/>
      <c r="I43" s="18"/>
      <c r="J43" s="20"/>
    </row>
    <row r="44" spans="1:10" ht="15.75" customHeight="1">
      <c r="A44" s="64">
        <v>5019</v>
      </c>
      <c r="B44" s="57">
        <v>714300</v>
      </c>
      <c r="C44" s="62" t="s">
        <v>454</v>
      </c>
      <c r="D44" s="19">
        <f t="shared" si="1"/>
        <v>0</v>
      </c>
      <c r="E44" s="18"/>
      <c r="F44" s="18"/>
      <c r="G44" s="18"/>
      <c r="H44" s="18"/>
      <c r="I44" s="18"/>
      <c r="J44" s="20"/>
    </row>
    <row r="45" spans="1:10" ht="15.75" customHeight="1">
      <c r="A45" s="64">
        <v>5020</v>
      </c>
      <c r="B45" s="57">
        <v>714400</v>
      </c>
      <c r="C45" s="62" t="s">
        <v>455</v>
      </c>
      <c r="D45" s="19">
        <f t="shared" si="1"/>
        <v>0</v>
      </c>
      <c r="E45" s="18"/>
      <c r="F45" s="18"/>
      <c r="G45" s="18"/>
      <c r="H45" s="18"/>
      <c r="I45" s="18"/>
      <c r="J45" s="20"/>
    </row>
    <row r="46" spans="1:10" ht="24" customHeight="1">
      <c r="A46" s="64">
        <v>5021</v>
      </c>
      <c r="B46" s="57">
        <v>714500</v>
      </c>
      <c r="C46" s="62" t="s">
        <v>190</v>
      </c>
      <c r="D46" s="19">
        <f t="shared" si="1"/>
        <v>0</v>
      </c>
      <c r="E46" s="18"/>
      <c r="F46" s="18"/>
      <c r="G46" s="18"/>
      <c r="H46" s="18"/>
      <c r="I46" s="18"/>
      <c r="J46" s="20"/>
    </row>
    <row r="47" spans="1:10" ht="15.75" customHeight="1">
      <c r="A47" s="64">
        <v>5022</v>
      </c>
      <c r="B47" s="57">
        <v>714600</v>
      </c>
      <c r="C47" s="62" t="s">
        <v>456</v>
      </c>
      <c r="D47" s="19">
        <f t="shared" si="1"/>
        <v>0</v>
      </c>
      <c r="E47" s="18"/>
      <c r="F47" s="18"/>
      <c r="G47" s="18"/>
      <c r="H47" s="18"/>
      <c r="I47" s="18"/>
      <c r="J47" s="20"/>
    </row>
    <row r="48" spans="1:10" ht="25.5">
      <c r="A48" s="52">
        <v>5023</v>
      </c>
      <c r="B48" s="14">
        <v>715000</v>
      </c>
      <c r="C48" s="61" t="s">
        <v>422</v>
      </c>
      <c r="D48" s="16">
        <f t="shared" si="1"/>
        <v>0</v>
      </c>
      <c r="E48" s="16">
        <f t="shared" ref="E48:J48" si="8">SUM(E49:E54)</f>
        <v>0</v>
      </c>
      <c r="F48" s="16">
        <f t="shared" si="8"/>
        <v>0</v>
      </c>
      <c r="G48" s="16">
        <f t="shared" si="8"/>
        <v>0</v>
      </c>
      <c r="H48" s="16">
        <f t="shared" si="8"/>
        <v>0</v>
      </c>
      <c r="I48" s="16">
        <f t="shared" si="8"/>
        <v>0</v>
      </c>
      <c r="J48" s="17">
        <f t="shared" si="8"/>
        <v>0</v>
      </c>
    </row>
    <row r="49" spans="1:10" ht="15.75" customHeight="1">
      <c r="A49" s="64">
        <v>5024</v>
      </c>
      <c r="B49" s="57">
        <v>715100</v>
      </c>
      <c r="C49" s="62" t="s">
        <v>457</v>
      </c>
      <c r="D49" s="19">
        <f t="shared" si="1"/>
        <v>0</v>
      </c>
      <c r="E49" s="18"/>
      <c r="F49" s="18"/>
      <c r="G49" s="18"/>
      <c r="H49" s="18"/>
      <c r="I49" s="18"/>
      <c r="J49" s="20"/>
    </row>
    <row r="50" spans="1:10" ht="15.75" customHeight="1">
      <c r="A50" s="64">
        <v>5025</v>
      </c>
      <c r="B50" s="57">
        <v>715200</v>
      </c>
      <c r="C50" s="62" t="s">
        <v>458</v>
      </c>
      <c r="D50" s="19">
        <f t="shared" si="1"/>
        <v>0</v>
      </c>
      <c r="E50" s="18"/>
      <c r="F50" s="18"/>
      <c r="G50" s="18"/>
      <c r="H50" s="18"/>
      <c r="I50" s="18"/>
      <c r="J50" s="20"/>
    </row>
    <row r="51" spans="1:10" ht="15.75" customHeight="1">
      <c r="A51" s="64">
        <v>5026</v>
      </c>
      <c r="B51" s="57">
        <v>715300</v>
      </c>
      <c r="C51" s="62" t="s">
        <v>459</v>
      </c>
      <c r="D51" s="19">
        <f t="shared" si="1"/>
        <v>0</v>
      </c>
      <c r="E51" s="18"/>
      <c r="F51" s="18"/>
      <c r="G51" s="18"/>
      <c r="H51" s="18"/>
      <c r="I51" s="18"/>
      <c r="J51" s="20"/>
    </row>
    <row r="52" spans="1:10" ht="25.5">
      <c r="A52" s="64">
        <v>5027</v>
      </c>
      <c r="B52" s="57">
        <v>715400</v>
      </c>
      <c r="C52" s="62" t="s">
        <v>460</v>
      </c>
      <c r="D52" s="19">
        <f t="shared" si="1"/>
        <v>0</v>
      </c>
      <c r="E52" s="18"/>
      <c r="F52" s="18"/>
      <c r="G52" s="18"/>
      <c r="H52" s="18"/>
      <c r="I52" s="18"/>
      <c r="J52" s="20"/>
    </row>
    <row r="53" spans="1:10" ht="15.75" customHeight="1">
      <c r="A53" s="64">
        <v>5028</v>
      </c>
      <c r="B53" s="57">
        <v>715500</v>
      </c>
      <c r="C53" s="62" t="s">
        <v>461</v>
      </c>
      <c r="D53" s="19">
        <f t="shared" si="1"/>
        <v>0</v>
      </c>
      <c r="E53" s="18"/>
      <c r="F53" s="18"/>
      <c r="G53" s="18"/>
      <c r="H53" s="18"/>
      <c r="I53" s="18"/>
      <c r="J53" s="20"/>
    </row>
    <row r="54" spans="1:10" ht="15.75" customHeight="1">
      <c r="A54" s="64">
        <v>5029</v>
      </c>
      <c r="B54" s="57">
        <v>715600</v>
      </c>
      <c r="C54" s="62" t="s">
        <v>462</v>
      </c>
      <c r="D54" s="19">
        <f t="shared" si="1"/>
        <v>0</v>
      </c>
      <c r="E54" s="18"/>
      <c r="F54" s="18"/>
      <c r="G54" s="18"/>
      <c r="H54" s="18"/>
      <c r="I54" s="18"/>
      <c r="J54" s="20"/>
    </row>
    <row r="55" spans="1:10" ht="15.75" customHeight="1">
      <c r="A55" s="52">
        <v>5030</v>
      </c>
      <c r="B55" s="14">
        <v>716000</v>
      </c>
      <c r="C55" s="61" t="s">
        <v>196</v>
      </c>
      <c r="D55" s="16">
        <f t="shared" si="1"/>
        <v>0</v>
      </c>
      <c r="E55" s="16">
        <f t="shared" ref="E55:J55" si="9">E56+E57</f>
        <v>0</v>
      </c>
      <c r="F55" s="16">
        <f t="shared" si="9"/>
        <v>0</v>
      </c>
      <c r="G55" s="16">
        <f t="shared" si="9"/>
        <v>0</v>
      </c>
      <c r="H55" s="16">
        <f t="shared" si="9"/>
        <v>0</v>
      </c>
      <c r="I55" s="16">
        <f t="shared" si="9"/>
        <v>0</v>
      </c>
      <c r="J55" s="17">
        <f t="shared" si="9"/>
        <v>0</v>
      </c>
    </row>
    <row r="56" spans="1:10" ht="25.5">
      <c r="A56" s="64">
        <v>5031</v>
      </c>
      <c r="B56" s="57">
        <v>716100</v>
      </c>
      <c r="C56" s="62" t="s">
        <v>338</v>
      </c>
      <c r="D56" s="19">
        <f t="shared" si="1"/>
        <v>0</v>
      </c>
      <c r="E56" s="18"/>
      <c r="F56" s="18"/>
      <c r="G56" s="18"/>
      <c r="H56" s="18"/>
      <c r="I56" s="18"/>
      <c r="J56" s="20"/>
    </row>
    <row r="57" spans="1:10" ht="25.5">
      <c r="A57" s="64">
        <v>5032</v>
      </c>
      <c r="B57" s="57">
        <v>716200</v>
      </c>
      <c r="C57" s="62" t="s">
        <v>339</v>
      </c>
      <c r="D57" s="19">
        <f t="shared" si="1"/>
        <v>0</v>
      </c>
      <c r="E57" s="18"/>
      <c r="F57" s="18"/>
      <c r="G57" s="18"/>
      <c r="H57" s="18"/>
      <c r="I57" s="18"/>
      <c r="J57" s="20"/>
    </row>
    <row r="58" spans="1:10" ht="15.75" customHeight="1">
      <c r="A58" s="52">
        <v>5033</v>
      </c>
      <c r="B58" s="14">
        <v>717000</v>
      </c>
      <c r="C58" s="61" t="s">
        <v>709</v>
      </c>
      <c r="D58" s="16">
        <f t="shared" ref="D58:D99" si="10">SUM(E58:J58)</f>
        <v>0</v>
      </c>
      <c r="E58" s="16">
        <f t="shared" ref="E58:J58" si="11">SUM(E63:E68)</f>
        <v>0</v>
      </c>
      <c r="F58" s="16">
        <f t="shared" si="11"/>
        <v>0</v>
      </c>
      <c r="G58" s="16">
        <f t="shared" si="11"/>
        <v>0</v>
      </c>
      <c r="H58" s="16">
        <f t="shared" si="11"/>
        <v>0</v>
      </c>
      <c r="I58" s="16">
        <f t="shared" si="11"/>
        <v>0</v>
      </c>
      <c r="J58" s="17">
        <f t="shared" si="11"/>
        <v>0</v>
      </c>
    </row>
    <row r="59" spans="1:10" ht="12.75" customHeight="1">
      <c r="A59" s="159" t="s">
        <v>488</v>
      </c>
      <c r="B59" s="160" t="s">
        <v>489</v>
      </c>
      <c r="C59" s="161" t="s">
        <v>490</v>
      </c>
      <c r="D59" s="152" t="s">
        <v>846</v>
      </c>
      <c r="E59" s="152"/>
      <c r="F59" s="152"/>
      <c r="G59" s="152"/>
      <c r="H59" s="152"/>
      <c r="I59" s="152"/>
      <c r="J59" s="155"/>
    </row>
    <row r="60" spans="1:10">
      <c r="A60" s="159"/>
      <c r="B60" s="160"/>
      <c r="C60" s="161"/>
      <c r="D60" s="156" t="s">
        <v>867</v>
      </c>
      <c r="E60" s="152" t="s">
        <v>849</v>
      </c>
      <c r="F60" s="152"/>
      <c r="G60" s="152"/>
      <c r="H60" s="152"/>
      <c r="I60" s="152" t="s">
        <v>848</v>
      </c>
      <c r="J60" s="155" t="s">
        <v>63</v>
      </c>
    </row>
    <row r="61" spans="1:10" ht="25.5">
      <c r="A61" s="159"/>
      <c r="B61" s="160"/>
      <c r="C61" s="161"/>
      <c r="D61" s="156"/>
      <c r="E61" s="100" t="s">
        <v>420</v>
      </c>
      <c r="F61" s="100" t="s">
        <v>421</v>
      </c>
      <c r="G61" s="100" t="s">
        <v>847</v>
      </c>
      <c r="H61" s="100" t="s">
        <v>62</v>
      </c>
      <c r="I61" s="152"/>
      <c r="J61" s="155"/>
    </row>
    <row r="62" spans="1:10">
      <c r="A62" s="105" t="s">
        <v>379</v>
      </c>
      <c r="B62" s="106" t="s">
        <v>380</v>
      </c>
      <c r="C62" s="110" t="s">
        <v>381</v>
      </c>
      <c r="D62" s="107" t="s">
        <v>382</v>
      </c>
      <c r="E62" s="107" t="s">
        <v>383</v>
      </c>
      <c r="F62" s="107" t="s">
        <v>384</v>
      </c>
      <c r="G62" s="107" t="s">
        <v>385</v>
      </c>
      <c r="H62" s="107" t="s">
        <v>386</v>
      </c>
      <c r="I62" s="107" t="s">
        <v>387</v>
      </c>
      <c r="J62" s="108" t="s">
        <v>388</v>
      </c>
    </row>
    <row r="63" spans="1:10" ht="18.75" customHeight="1">
      <c r="A63" s="64">
        <v>5034</v>
      </c>
      <c r="B63" s="57">
        <v>717100</v>
      </c>
      <c r="C63" s="62" t="s">
        <v>341</v>
      </c>
      <c r="D63" s="19">
        <f t="shared" si="10"/>
        <v>0</v>
      </c>
      <c r="E63" s="18"/>
      <c r="F63" s="18"/>
      <c r="G63" s="18"/>
      <c r="H63" s="18"/>
      <c r="I63" s="18"/>
      <c r="J63" s="20"/>
    </row>
    <row r="64" spans="1:10" ht="18.75" customHeight="1">
      <c r="A64" s="64">
        <v>5035</v>
      </c>
      <c r="B64" s="57">
        <v>717200</v>
      </c>
      <c r="C64" s="62" t="s">
        <v>342</v>
      </c>
      <c r="D64" s="19">
        <f t="shared" si="10"/>
        <v>0</v>
      </c>
      <c r="E64" s="18"/>
      <c r="F64" s="18"/>
      <c r="G64" s="18"/>
      <c r="H64" s="18"/>
      <c r="I64" s="18"/>
      <c r="J64" s="20"/>
    </row>
    <row r="65" spans="1:10" ht="18.75" customHeight="1">
      <c r="A65" s="64">
        <v>5036</v>
      </c>
      <c r="B65" s="57">
        <v>717300</v>
      </c>
      <c r="C65" s="62" t="s">
        <v>108</v>
      </c>
      <c r="D65" s="19">
        <f t="shared" si="10"/>
        <v>0</v>
      </c>
      <c r="E65" s="18"/>
      <c r="F65" s="18"/>
      <c r="G65" s="18"/>
      <c r="H65" s="18"/>
      <c r="I65" s="18"/>
      <c r="J65" s="20"/>
    </row>
    <row r="66" spans="1:10" ht="18.75" customHeight="1">
      <c r="A66" s="64">
        <v>5037</v>
      </c>
      <c r="B66" s="57">
        <v>717400</v>
      </c>
      <c r="C66" s="62" t="s">
        <v>109</v>
      </c>
      <c r="D66" s="19">
        <f t="shared" si="10"/>
        <v>0</v>
      </c>
      <c r="E66" s="18"/>
      <c r="F66" s="18"/>
      <c r="G66" s="18"/>
      <c r="H66" s="18"/>
      <c r="I66" s="18"/>
      <c r="J66" s="20"/>
    </row>
    <row r="67" spans="1:10" ht="18.75" customHeight="1">
      <c r="A67" s="64">
        <v>5038</v>
      </c>
      <c r="B67" s="57">
        <v>717500</v>
      </c>
      <c r="C67" s="62" t="s">
        <v>110</v>
      </c>
      <c r="D67" s="19">
        <f t="shared" si="10"/>
        <v>0</v>
      </c>
      <c r="E67" s="18"/>
      <c r="F67" s="18"/>
      <c r="G67" s="18"/>
      <c r="H67" s="18"/>
      <c r="I67" s="18"/>
      <c r="J67" s="20"/>
    </row>
    <row r="68" spans="1:10" ht="18.75" customHeight="1">
      <c r="A68" s="64">
        <v>5039</v>
      </c>
      <c r="B68" s="57">
        <v>717600</v>
      </c>
      <c r="C68" s="62" t="s">
        <v>111</v>
      </c>
      <c r="D68" s="19">
        <f t="shared" si="10"/>
        <v>0</v>
      </c>
      <c r="E68" s="18"/>
      <c r="F68" s="18"/>
      <c r="G68" s="18"/>
      <c r="H68" s="18"/>
      <c r="I68" s="18"/>
      <c r="J68" s="20"/>
    </row>
    <row r="69" spans="1:10" ht="38.25">
      <c r="A69" s="52">
        <v>5040</v>
      </c>
      <c r="B69" s="14">
        <v>719000</v>
      </c>
      <c r="C69" s="61" t="s">
        <v>112</v>
      </c>
      <c r="D69" s="16">
        <f t="shared" si="10"/>
        <v>0</v>
      </c>
      <c r="E69" s="16">
        <f t="shared" ref="E69:J69" si="12">SUM(E70:E75)</f>
        <v>0</v>
      </c>
      <c r="F69" s="16">
        <f t="shared" si="12"/>
        <v>0</v>
      </c>
      <c r="G69" s="16">
        <f t="shared" si="12"/>
        <v>0</v>
      </c>
      <c r="H69" s="16">
        <f t="shared" si="12"/>
        <v>0</v>
      </c>
      <c r="I69" s="16">
        <f t="shared" si="12"/>
        <v>0</v>
      </c>
      <c r="J69" s="17">
        <f t="shared" si="12"/>
        <v>0</v>
      </c>
    </row>
    <row r="70" spans="1:10">
      <c r="A70" s="64">
        <v>5041</v>
      </c>
      <c r="B70" s="57">
        <v>719100</v>
      </c>
      <c r="C70" s="62" t="s">
        <v>179</v>
      </c>
      <c r="D70" s="19">
        <f t="shared" si="10"/>
        <v>0</v>
      </c>
      <c r="E70" s="18"/>
      <c r="F70" s="18"/>
      <c r="G70" s="18"/>
      <c r="H70" s="18"/>
      <c r="I70" s="18"/>
      <c r="J70" s="20"/>
    </row>
    <row r="71" spans="1:10" ht="25.5">
      <c r="A71" s="64">
        <v>5042</v>
      </c>
      <c r="B71" s="57">
        <v>719200</v>
      </c>
      <c r="C71" s="62" t="s">
        <v>180</v>
      </c>
      <c r="D71" s="19">
        <f t="shared" si="10"/>
        <v>0</v>
      </c>
      <c r="E71" s="18"/>
      <c r="F71" s="18"/>
      <c r="G71" s="18"/>
      <c r="H71" s="18"/>
      <c r="I71" s="18"/>
      <c r="J71" s="20"/>
    </row>
    <row r="72" spans="1:10" ht="25.5">
      <c r="A72" s="64">
        <v>5043</v>
      </c>
      <c r="B72" s="57">
        <v>719300</v>
      </c>
      <c r="C72" s="62" t="s">
        <v>463</v>
      </c>
      <c r="D72" s="19">
        <f t="shared" si="10"/>
        <v>0</v>
      </c>
      <c r="E72" s="18"/>
      <c r="F72" s="18"/>
      <c r="G72" s="18"/>
      <c r="H72" s="18"/>
      <c r="I72" s="18"/>
      <c r="J72" s="20"/>
    </row>
    <row r="73" spans="1:10" ht="18.75" customHeight="1">
      <c r="A73" s="64">
        <v>5044</v>
      </c>
      <c r="B73" s="57">
        <v>719400</v>
      </c>
      <c r="C73" s="62" t="s">
        <v>464</v>
      </c>
      <c r="D73" s="19">
        <f t="shared" si="10"/>
        <v>0</v>
      </c>
      <c r="E73" s="18"/>
      <c r="F73" s="18"/>
      <c r="G73" s="18"/>
      <c r="H73" s="18"/>
      <c r="I73" s="18"/>
      <c r="J73" s="20"/>
    </row>
    <row r="74" spans="1:10">
      <c r="A74" s="64">
        <v>5045</v>
      </c>
      <c r="B74" s="57">
        <v>719500</v>
      </c>
      <c r="C74" s="62" t="s">
        <v>465</v>
      </c>
      <c r="D74" s="19">
        <f t="shared" si="10"/>
        <v>0</v>
      </c>
      <c r="E74" s="18"/>
      <c r="F74" s="18"/>
      <c r="G74" s="18"/>
      <c r="H74" s="18"/>
      <c r="I74" s="18"/>
      <c r="J74" s="20"/>
    </row>
    <row r="75" spans="1:10">
      <c r="A75" s="64">
        <v>5046</v>
      </c>
      <c r="B75" s="57">
        <v>719600</v>
      </c>
      <c r="C75" s="62" t="s">
        <v>194</v>
      </c>
      <c r="D75" s="19">
        <f t="shared" si="10"/>
        <v>0</v>
      </c>
      <c r="E75" s="18"/>
      <c r="F75" s="18"/>
      <c r="G75" s="18"/>
      <c r="H75" s="18"/>
      <c r="I75" s="18"/>
      <c r="J75" s="20"/>
    </row>
    <row r="76" spans="1:10" ht="18.75" customHeight="1">
      <c r="A76" s="52">
        <v>5047</v>
      </c>
      <c r="B76" s="14">
        <v>720000</v>
      </c>
      <c r="C76" s="61" t="s">
        <v>113</v>
      </c>
      <c r="D76" s="16">
        <f t="shared" si="10"/>
        <v>0</v>
      </c>
      <c r="E76" s="16">
        <f t="shared" ref="E76:J76" si="13">E77+E82</f>
        <v>0</v>
      </c>
      <c r="F76" s="16">
        <f t="shared" si="13"/>
        <v>0</v>
      </c>
      <c r="G76" s="16">
        <f t="shared" si="13"/>
        <v>0</v>
      </c>
      <c r="H76" s="16">
        <f t="shared" si="13"/>
        <v>0</v>
      </c>
      <c r="I76" s="16">
        <f t="shared" si="13"/>
        <v>0</v>
      </c>
      <c r="J76" s="17">
        <f t="shared" si="13"/>
        <v>0</v>
      </c>
    </row>
    <row r="77" spans="1:10">
      <c r="A77" s="52">
        <v>5048</v>
      </c>
      <c r="B77" s="14">
        <v>721000</v>
      </c>
      <c r="C77" s="61" t="s">
        <v>114</v>
      </c>
      <c r="D77" s="16">
        <f t="shared" si="10"/>
        <v>0</v>
      </c>
      <c r="E77" s="16">
        <f t="shared" ref="E77:J77" si="14">SUM(E78:E81)</f>
        <v>0</v>
      </c>
      <c r="F77" s="16">
        <f t="shared" si="14"/>
        <v>0</v>
      </c>
      <c r="G77" s="16">
        <f t="shared" si="14"/>
        <v>0</v>
      </c>
      <c r="H77" s="16">
        <f t="shared" si="14"/>
        <v>0</v>
      </c>
      <c r="I77" s="16">
        <f t="shared" si="14"/>
        <v>0</v>
      </c>
      <c r="J77" s="17">
        <f t="shared" si="14"/>
        <v>0</v>
      </c>
    </row>
    <row r="78" spans="1:10" ht="18.75" customHeight="1">
      <c r="A78" s="64">
        <v>5049</v>
      </c>
      <c r="B78" s="57">
        <v>721100</v>
      </c>
      <c r="C78" s="62" t="s">
        <v>195</v>
      </c>
      <c r="D78" s="19">
        <f t="shared" si="10"/>
        <v>0</v>
      </c>
      <c r="E78" s="18"/>
      <c r="F78" s="18"/>
      <c r="G78" s="18"/>
      <c r="H78" s="18"/>
      <c r="I78" s="18"/>
      <c r="J78" s="20"/>
    </row>
    <row r="79" spans="1:10" ht="18.75" customHeight="1">
      <c r="A79" s="64">
        <v>5050</v>
      </c>
      <c r="B79" s="57">
        <v>721200</v>
      </c>
      <c r="C79" s="62" t="s">
        <v>589</v>
      </c>
      <c r="D79" s="19">
        <f t="shared" si="10"/>
        <v>0</v>
      </c>
      <c r="E79" s="18"/>
      <c r="F79" s="18"/>
      <c r="G79" s="18"/>
      <c r="H79" s="18"/>
      <c r="I79" s="18"/>
      <c r="J79" s="20"/>
    </row>
    <row r="80" spans="1:10" ht="25.5">
      <c r="A80" s="64">
        <v>5051</v>
      </c>
      <c r="B80" s="57">
        <v>721300</v>
      </c>
      <c r="C80" s="62" t="s">
        <v>638</v>
      </c>
      <c r="D80" s="19">
        <f t="shared" si="10"/>
        <v>0</v>
      </c>
      <c r="E80" s="18"/>
      <c r="F80" s="18"/>
      <c r="G80" s="18"/>
      <c r="H80" s="18"/>
      <c r="I80" s="18"/>
      <c r="J80" s="20"/>
    </row>
    <row r="81" spans="1:10">
      <c r="A81" s="64">
        <v>5052</v>
      </c>
      <c r="B81" s="57">
        <v>721400</v>
      </c>
      <c r="C81" s="62" t="s">
        <v>639</v>
      </c>
      <c r="D81" s="19">
        <f t="shared" si="10"/>
        <v>0</v>
      </c>
      <c r="E81" s="18"/>
      <c r="F81" s="18"/>
      <c r="G81" s="18"/>
      <c r="H81" s="18"/>
      <c r="I81" s="18"/>
      <c r="J81" s="20"/>
    </row>
    <row r="82" spans="1:10" ht="29.25" customHeight="1">
      <c r="A82" s="52">
        <v>5053</v>
      </c>
      <c r="B82" s="14">
        <v>722000</v>
      </c>
      <c r="C82" s="61" t="s">
        <v>115</v>
      </c>
      <c r="D82" s="16">
        <f t="shared" si="10"/>
        <v>0</v>
      </c>
      <c r="E82" s="16">
        <f t="shared" ref="E82:J82" si="15">SUM(E83:E85)</f>
        <v>0</v>
      </c>
      <c r="F82" s="16">
        <f t="shared" si="15"/>
        <v>0</v>
      </c>
      <c r="G82" s="16">
        <f t="shared" si="15"/>
        <v>0</v>
      </c>
      <c r="H82" s="16">
        <f t="shared" si="15"/>
        <v>0</v>
      </c>
      <c r="I82" s="16">
        <f t="shared" si="15"/>
        <v>0</v>
      </c>
      <c r="J82" s="17">
        <f t="shared" si="15"/>
        <v>0</v>
      </c>
    </row>
    <row r="83" spans="1:10" ht="18.75" customHeight="1">
      <c r="A83" s="64">
        <v>5054</v>
      </c>
      <c r="B83" s="57">
        <v>722100</v>
      </c>
      <c r="C83" s="62" t="s">
        <v>640</v>
      </c>
      <c r="D83" s="19">
        <f t="shared" si="10"/>
        <v>0</v>
      </c>
      <c r="E83" s="18"/>
      <c r="F83" s="18"/>
      <c r="G83" s="18"/>
      <c r="H83" s="18"/>
      <c r="I83" s="18"/>
      <c r="J83" s="20"/>
    </row>
    <row r="84" spans="1:10" ht="18.75" customHeight="1">
      <c r="A84" s="64">
        <v>5055</v>
      </c>
      <c r="B84" s="57">
        <v>722200</v>
      </c>
      <c r="C84" s="62" t="s">
        <v>116</v>
      </c>
      <c r="D84" s="19">
        <f t="shared" si="10"/>
        <v>0</v>
      </c>
      <c r="E84" s="18"/>
      <c r="F84" s="18"/>
      <c r="G84" s="18"/>
      <c r="H84" s="18"/>
      <c r="I84" s="18"/>
      <c r="J84" s="20"/>
    </row>
    <row r="85" spans="1:10" ht="18.75" customHeight="1">
      <c r="A85" s="64">
        <v>5056</v>
      </c>
      <c r="B85" s="57">
        <v>722300</v>
      </c>
      <c r="C85" s="62" t="s">
        <v>1</v>
      </c>
      <c r="D85" s="19">
        <f t="shared" si="10"/>
        <v>0</v>
      </c>
      <c r="E85" s="18"/>
      <c r="F85" s="18"/>
      <c r="G85" s="18"/>
      <c r="H85" s="18"/>
      <c r="I85" s="18"/>
      <c r="J85" s="20"/>
    </row>
    <row r="86" spans="1:10" ht="12.75" customHeight="1">
      <c r="A86" s="159" t="s">
        <v>488</v>
      </c>
      <c r="B86" s="160" t="s">
        <v>489</v>
      </c>
      <c r="C86" s="161" t="s">
        <v>490</v>
      </c>
      <c r="D86" s="152" t="s">
        <v>846</v>
      </c>
      <c r="E86" s="152"/>
      <c r="F86" s="152"/>
      <c r="G86" s="152"/>
      <c r="H86" s="152"/>
      <c r="I86" s="152"/>
      <c r="J86" s="155"/>
    </row>
    <row r="87" spans="1:10">
      <c r="A87" s="159"/>
      <c r="B87" s="160"/>
      <c r="C87" s="161"/>
      <c r="D87" s="156" t="s">
        <v>867</v>
      </c>
      <c r="E87" s="152" t="s">
        <v>849</v>
      </c>
      <c r="F87" s="152"/>
      <c r="G87" s="152"/>
      <c r="H87" s="152"/>
      <c r="I87" s="152" t="s">
        <v>848</v>
      </c>
      <c r="J87" s="155" t="s">
        <v>63</v>
      </c>
    </row>
    <row r="88" spans="1:10" ht="25.5">
      <c r="A88" s="159"/>
      <c r="B88" s="160"/>
      <c r="C88" s="161"/>
      <c r="D88" s="156"/>
      <c r="E88" s="100" t="s">
        <v>420</v>
      </c>
      <c r="F88" s="100" t="s">
        <v>421</v>
      </c>
      <c r="G88" s="100" t="s">
        <v>847</v>
      </c>
      <c r="H88" s="100" t="s">
        <v>62</v>
      </c>
      <c r="I88" s="152"/>
      <c r="J88" s="155"/>
    </row>
    <row r="89" spans="1:10">
      <c r="A89" s="105" t="s">
        <v>379</v>
      </c>
      <c r="B89" s="106" t="s">
        <v>380</v>
      </c>
      <c r="C89" s="110" t="s">
        <v>381</v>
      </c>
      <c r="D89" s="103">
        <v>4</v>
      </c>
      <c r="E89" s="103">
        <v>5</v>
      </c>
      <c r="F89" s="103">
        <v>6</v>
      </c>
      <c r="G89" s="103">
        <v>7</v>
      </c>
      <c r="H89" s="103">
        <v>8</v>
      </c>
      <c r="I89" s="103">
        <v>9</v>
      </c>
      <c r="J89" s="104">
        <v>10</v>
      </c>
    </row>
    <row r="90" spans="1:10">
      <c r="A90" s="52">
        <v>5057</v>
      </c>
      <c r="B90" s="14">
        <v>730000</v>
      </c>
      <c r="C90" s="61" t="s">
        <v>710</v>
      </c>
      <c r="D90" s="16">
        <f t="shared" si="10"/>
        <v>13000</v>
      </c>
      <c r="E90" s="16">
        <f t="shared" ref="E90:J90" si="16">E91+E94+E99</f>
        <v>0</v>
      </c>
      <c r="F90" s="16">
        <f t="shared" si="16"/>
        <v>0</v>
      </c>
      <c r="G90" s="16">
        <f t="shared" si="16"/>
        <v>13000</v>
      </c>
      <c r="H90" s="16">
        <f t="shared" si="16"/>
        <v>0</v>
      </c>
      <c r="I90" s="16">
        <f t="shared" si="16"/>
        <v>0</v>
      </c>
      <c r="J90" s="17">
        <f t="shared" si="16"/>
        <v>0</v>
      </c>
    </row>
    <row r="91" spans="1:10" ht="25.5" customHeight="1">
      <c r="A91" s="52">
        <v>5058</v>
      </c>
      <c r="B91" s="14">
        <v>731000</v>
      </c>
      <c r="C91" s="61" t="s">
        <v>117</v>
      </c>
      <c r="D91" s="16">
        <f t="shared" si="10"/>
        <v>0</v>
      </c>
      <c r="E91" s="16">
        <f t="shared" ref="E91:J91" si="17">E92+E93</f>
        <v>0</v>
      </c>
      <c r="F91" s="16">
        <f t="shared" si="17"/>
        <v>0</v>
      </c>
      <c r="G91" s="16">
        <f t="shared" si="17"/>
        <v>0</v>
      </c>
      <c r="H91" s="16">
        <f t="shared" si="17"/>
        <v>0</v>
      </c>
      <c r="I91" s="16">
        <f t="shared" si="17"/>
        <v>0</v>
      </c>
      <c r="J91" s="17">
        <f t="shared" si="17"/>
        <v>0</v>
      </c>
    </row>
    <row r="92" spans="1:10" ht="17.25" customHeight="1">
      <c r="A92" s="64">
        <v>5059</v>
      </c>
      <c r="B92" s="57">
        <v>731100</v>
      </c>
      <c r="C92" s="62" t="s">
        <v>2</v>
      </c>
      <c r="D92" s="19">
        <f t="shared" si="10"/>
        <v>0</v>
      </c>
      <c r="E92" s="18"/>
      <c r="F92" s="18"/>
      <c r="G92" s="18"/>
      <c r="H92" s="18"/>
      <c r="I92" s="18"/>
      <c r="J92" s="20"/>
    </row>
    <row r="93" spans="1:10" ht="17.25" customHeight="1">
      <c r="A93" s="64">
        <v>5060</v>
      </c>
      <c r="B93" s="57">
        <v>731200</v>
      </c>
      <c r="C93" s="62" t="s">
        <v>3</v>
      </c>
      <c r="D93" s="19">
        <f t="shared" si="10"/>
        <v>0</v>
      </c>
      <c r="E93" s="18"/>
      <c r="F93" s="18"/>
      <c r="G93" s="18"/>
      <c r="H93" s="18"/>
      <c r="I93" s="18"/>
      <c r="J93" s="20"/>
    </row>
    <row r="94" spans="1:10" ht="28.5" customHeight="1">
      <c r="A94" s="52">
        <v>5061</v>
      </c>
      <c r="B94" s="14">
        <v>732000</v>
      </c>
      <c r="C94" s="61" t="s">
        <v>711</v>
      </c>
      <c r="D94" s="16">
        <f t="shared" si="10"/>
        <v>0</v>
      </c>
      <c r="E94" s="16">
        <f t="shared" ref="E94:J94" si="18">E95+E96+E97+E98</f>
        <v>0</v>
      </c>
      <c r="F94" s="16">
        <f t="shared" si="18"/>
        <v>0</v>
      </c>
      <c r="G94" s="16">
        <f t="shared" si="18"/>
        <v>0</v>
      </c>
      <c r="H94" s="16">
        <f t="shared" si="18"/>
        <v>0</v>
      </c>
      <c r="I94" s="16">
        <f t="shared" si="18"/>
        <v>0</v>
      </c>
      <c r="J94" s="17">
        <f t="shared" si="18"/>
        <v>0</v>
      </c>
    </row>
    <row r="95" spans="1:10" ht="17.25" customHeight="1">
      <c r="A95" s="64">
        <v>5062</v>
      </c>
      <c r="B95" s="57">
        <v>732100</v>
      </c>
      <c r="C95" s="62" t="s">
        <v>4</v>
      </c>
      <c r="D95" s="19">
        <f t="shared" si="10"/>
        <v>0</v>
      </c>
      <c r="E95" s="18"/>
      <c r="F95" s="18"/>
      <c r="G95" s="18"/>
      <c r="H95" s="18"/>
      <c r="I95" s="18"/>
      <c r="J95" s="20"/>
    </row>
    <row r="96" spans="1:10" ht="17.25" customHeight="1">
      <c r="A96" s="64">
        <v>5063</v>
      </c>
      <c r="B96" s="57">
        <v>732200</v>
      </c>
      <c r="C96" s="62" t="s">
        <v>391</v>
      </c>
      <c r="D96" s="19">
        <f t="shared" si="10"/>
        <v>0</v>
      </c>
      <c r="E96" s="18"/>
      <c r="F96" s="18"/>
      <c r="G96" s="18"/>
      <c r="H96" s="18"/>
      <c r="I96" s="18"/>
      <c r="J96" s="20"/>
    </row>
    <row r="97" spans="1:10" ht="17.25" customHeight="1">
      <c r="A97" s="64">
        <v>5064</v>
      </c>
      <c r="B97" s="57">
        <v>732300</v>
      </c>
      <c r="C97" s="62" t="s">
        <v>697</v>
      </c>
      <c r="D97" s="19">
        <f t="shared" si="10"/>
        <v>0</v>
      </c>
      <c r="E97" s="18"/>
      <c r="F97" s="18"/>
      <c r="G97" s="18"/>
      <c r="H97" s="18"/>
      <c r="I97" s="18"/>
      <c r="J97" s="20"/>
    </row>
    <row r="98" spans="1:10" ht="17.25" customHeight="1">
      <c r="A98" s="64">
        <v>5065</v>
      </c>
      <c r="B98" s="57">
        <v>732400</v>
      </c>
      <c r="C98" s="62" t="s">
        <v>698</v>
      </c>
      <c r="D98" s="19">
        <f t="shared" si="10"/>
        <v>0</v>
      </c>
      <c r="E98" s="18"/>
      <c r="F98" s="18"/>
      <c r="G98" s="18"/>
      <c r="H98" s="18"/>
      <c r="I98" s="18"/>
      <c r="J98" s="20"/>
    </row>
    <row r="99" spans="1:10">
      <c r="A99" s="52">
        <v>5066</v>
      </c>
      <c r="B99" s="14">
        <v>733000</v>
      </c>
      <c r="C99" s="61" t="s">
        <v>712</v>
      </c>
      <c r="D99" s="16">
        <f t="shared" si="10"/>
        <v>13000</v>
      </c>
      <c r="E99" s="16">
        <f t="shared" ref="E99:J99" si="19">E100+E101</f>
        <v>0</v>
      </c>
      <c r="F99" s="16">
        <f t="shared" si="19"/>
        <v>0</v>
      </c>
      <c r="G99" s="16">
        <f t="shared" si="19"/>
        <v>13000</v>
      </c>
      <c r="H99" s="16">
        <f t="shared" si="19"/>
        <v>0</v>
      </c>
      <c r="I99" s="16">
        <f t="shared" si="19"/>
        <v>0</v>
      </c>
      <c r="J99" s="17">
        <f t="shared" si="19"/>
        <v>0</v>
      </c>
    </row>
    <row r="100" spans="1:10" ht="17.25" customHeight="1">
      <c r="A100" s="64">
        <v>5067</v>
      </c>
      <c r="B100" s="57">
        <v>733100</v>
      </c>
      <c r="C100" s="62" t="s">
        <v>392</v>
      </c>
      <c r="D100" s="19">
        <f t="shared" ref="D100:D135" si="20">SUM(E100:J100)</f>
        <v>13000</v>
      </c>
      <c r="E100" s="18"/>
      <c r="F100" s="18"/>
      <c r="G100" s="18">
        <v>13000</v>
      </c>
      <c r="H100" s="18"/>
      <c r="I100" s="18"/>
      <c r="J100" s="20"/>
    </row>
    <row r="101" spans="1:10" ht="17.25" customHeight="1">
      <c r="A101" s="64">
        <v>5068</v>
      </c>
      <c r="B101" s="57">
        <v>733200</v>
      </c>
      <c r="C101" s="62" t="s">
        <v>393</v>
      </c>
      <c r="D101" s="19">
        <f t="shared" si="20"/>
        <v>0</v>
      </c>
      <c r="E101" s="18"/>
      <c r="F101" s="18"/>
      <c r="G101" s="18"/>
      <c r="H101" s="18"/>
      <c r="I101" s="18"/>
      <c r="J101" s="20"/>
    </row>
    <row r="102" spans="1:10" ht="26.25" customHeight="1">
      <c r="A102" s="52">
        <v>5069</v>
      </c>
      <c r="B102" s="14">
        <v>740000</v>
      </c>
      <c r="C102" s="61" t="s">
        <v>713</v>
      </c>
      <c r="D102" s="16">
        <f t="shared" si="20"/>
        <v>12033</v>
      </c>
      <c r="E102" s="16">
        <f t="shared" ref="E102:J102" si="21">E103+E110+E115+E126+E129</f>
        <v>0</v>
      </c>
      <c r="F102" s="16">
        <f t="shared" si="21"/>
        <v>0</v>
      </c>
      <c r="G102" s="16">
        <f t="shared" si="21"/>
        <v>0</v>
      </c>
      <c r="H102" s="16">
        <f t="shared" si="21"/>
        <v>300</v>
      </c>
      <c r="I102" s="16">
        <f t="shared" si="21"/>
        <v>0</v>
      </c>
      <c r="J102" s="17">
        <f t="shared" si="21"/>
        <v>11733</v>
      </c>
    </row>
    <row r="103" spans="1:10" ht="17.25" customHeight="1">
      <c r="A103" s="52">
        <v>5070</v>
      </c>
      <c r="B103" s="14">
        <v>741000</v>
      </c>
      <c r="C103" s="61" t="s">
        <v>714</v>
      </c>
      <c r="D103" s="16">
        <f t="shared" si="20"/>
        <v>300</v>
      </c>
      <c r="E103" s="16">
        <f t="shared" ref="E103:J103" si="22">SUM(E104:E109)</f>
        <v>0</v>
      </c>
      <c r="F103" s="16">
        <f t="shared" si="22"/>
        <v>0</v>
      </c>
      <c r="G103" s="16">
        <f t="shared" si="22"/>
        <v>0</v>
      </c>
      <c r="H103" s="16">
        <f t="shared" si="22"/>
        <v>300</v>
      </c>
      <c r="I103" s="16">
        <f t="shared" si="22"/>
        <v>0</v>
      </c>
      <c r="J103" s="17">
        <f t="shared" si="22"/>
        <v>0</v>
      </c>
    </row>
    <row r="104" spans="1:10" ht="17.25" customHeight="1">
      <c r="A104" s="64">
        <v>5071</v>
      </c>
      <c r="B104" s="57">
        <v>741100</v>
      </c>
      <c r="C104" s="62" t="s">
        <v>394</v>
      </c>
      <c r="D104" s="19">
        <f t="shared" si="20"/>
        <v>0</v>
      </c>
      <c r="E104" s="18"/>
      <c r="F104" s="18"/>
      <c r="G104" s="18"/>
      <c r="H104" s="18"/>
      <c r="I104" s="18"/>
      <c r="J104" s="20"/>
    </row>
    <row r="105" spans="1:10" ht="17.25" customHeight="1">
      <c r="A105" s="64">
        <v>5072</v>
      </c>
      <c r="B105" s="57">
        <v>741200</v>
      </c>
      <c r="C105" s="62" t="s">
        <v>395</v>
      </c>
      <c r="D105" s="19">
        <f t="shared" si="20"/>
        <v>0</v>
      </c>
      <c r="E105" s="18"/>
      <c r="F105" s="18"/>
      <c r="G105" s="18"/>
      <c r="H105" s="18"/>
      <c r="I105" s="18"/>
      <c r="J105" s="20"/>
    </row>
    <row r="106" spans="1:10" ht="17.25" customHeight="1">
      <c r="A106" s="64">
        <v>5073</v>
      </c>
      <c r="B106" s="57">
        <v>741300</v>
      </c>
      <c r="C106" s="62" t="s">
        <v>396</v>
      </c>
      <c r="D106" s="19">
        <f t="shared" si="20"/>
        <v>0</v>
      </c>
      <c r="E106" s="18"/>
      <c r="F106" s="18"/>
      <c r="G106" s="18"/>
      <c r="H106" s="18"/>
      <c r="I106" s="18"/>
      <c r="J106" s="20"/>
    </row>
    <row r="107" spans="1:10">
      <c r="A107" s="64">
        <v>5074</v>
      </c>
      <c r="B107" s="57">
        <v>741400</v>
      </c>
      <c r="C107" s="62" t="s">
        <v>397</v>
      </c>
      <c r="D107" s="19">
        <f t="shared" si="20"/>
        <v>300</v>
      </c>
      <c r="E107" s="34"/>
      <c r="F107" s="34"/>
      <c r="G107" s="34"/>
      <c r="H107" s="34">
        <v>300</v>
      </c>
      <c r="I107" s="34"/>
      <c r="J107" s="35"/>
    </row>
    <row r="108" spans="1:10" ht="17.25" customHeight="1">
      <c r="A108" s="64">
        <v>5075</v>
      </c>
      <c r="B108" s="57">
        <v>741500</v>
      </c>
      <c r="C108" s="62" t="s">
        <v>398</v>
      </c>
      <c r="D108" s="19">
        <f t="shared" si="20"/>
        <v>0</v>
      </c>
      <c r="E108" s="18"/>
      <c r="F108" s="18"/>
      <c r="G108" s="18"/>
      <c r="H108" s="18"/>
      <c r="I108" s="18"/>
      <c r="J108" s="20"/>
    </row>
    <row r="109" spans="1:10" ht="17.25" customHeight="1">
      <c r="A109" s="64">
        <v>5076</v>
      </c>
      <c r="B109" s="57">
        <v>741600</v>
      </c>
      <c r="C109" s="62" t="s">
        <v>118</v>
      </c>
      <c r="D109" s="19">
        <f t="shared" si="20"/>
        <v>0</v>
      </c>
      <c r="E109" s="18"/>
      <c r="F109" s="18"/>
      <c r="G109" s="18"/>
      <c r="H109" s="18"/>
      <c r="I109" s="18"/>
      <c r="J109" s="20"/>
    </row>
    <row r="110" spans="1:10">
      <c r="A110" s="52">
        <v>5077</v>
      </c>
      <c r="B110" s="14">
        <v>742000</v>
      </c>
      <c r="C110" s="61" t="s">
        <v>715</v>
      </c>
      <c r="D110" s="16">
        <f t="shared" si="20"/>
        <v>10531</v>
      </c>
      <c r="E110" s="16">
        <f t="shared" ref="E110:J110" si="23">SUM(E111:E114)</f>
        <v>0</v>
      </c>
      <c r="F110" s="16">
        <f t="shared" si="23"/>
        <v>0</v>
      </c>
      <c r="G110" s="16">
        <f t="shared" si="23"/>
        <v>0</v>
      </c>
      <c r="H110" s="16">
        <f t="shared" si="23"/>
        <v>0</v>
      </c>
      <c r="I110" s="16">
        <f t="shared" si="23"/>
        <v>0</v>
      </c>
      <c r="J110" s="17">
        <f t="shared" si="23"/>
        <v>10531</v>
      </c>
    </row>
    <row r="111" spans="1:10" ht="25.5">
      <c r="A111" s="64">
        <v>5078</v>
      </c>
      <c r="B111" s="57">
        <v>742100</v>
      </c>
      <c r="C111" s="62" t="s">
        <v>399</v>
      </c>
      <c r="D111" s="19">
        <f t="shared" si="20"/>
        <v>0</v>
      </c>
      <c r="E111" s="18"/>
      <c r="F111" s="18"/>
      <c r="G111" s="18"/>
      <c r="H111" s="18"/>
      <c r="I111" s="18"/>
      <c r="J111" s="20"/>
    </row>
    <row r="112" spans="1:10" ht="17.25" customHeight="1">
      <c r="A112" s="64">
        <v>5079</v>
      </c>
      <c r="B112" s="57">
        <v>742200</v>
      </c>
      <c r="C112" s="62" t="s">
        <v>119</v>
      </c>
      <c r="D112" s="19">
        <f t="shared" si="20"/>
        <v>0</v>
      </c>
      <c r="E112" s="18"/>
      <c r="F112" s="18"/>
      <c r="G112" s="18"/>
      <c r="H112" s="18"/>
      <c r="I112" s="18"/>
      <c r="J112" s="20"/>
    </row>
    <row r="113" spans="1:10" ht="25.5">
      <c r="A113" s="64">
        <v>5080</v>
      </c>
      <c r="B113" s="57">
        <v>742300</v>
      </c>
      <c r="C113" s="62" t="s">
        <v>336</v>
      </c>
      <c r="D113" s="19">
        <f t="shared" si="20"/>
        <v>10531</v>
      </c>
      <c r="E113" s="18"/>
      <c r="F113" s="18"/>
      <c r="G113" s="18"/>
      <c r="H113" s="18"/>
      <c r="I113" s="18"/>
      <c r="J113" s="20">
        <v>10531</v>
      </c>
    </row>
    <row r="114" spans="1:10" ht="17.25" customHeight="1">
      <c r="A114" s="64">
        <v>5081</v>
      </c>
      <c r="B114" s="57">
        <v>742400</v>
      </c>
      <c r="C114" s="62" t="s">
        <v>337</v>
      </c>
      <c r="D114" s="19">
        <f t="shared" si="20"/>
        <v>0</v>
      </c>
      <c r="E114" s="18"/>
      <c r="F114" s="18"/>
      <c r="G114" s="18"/>
      <c r="H114" s="18"/>
      <c r="I114" s="18"/>
      <c r="J114" s="20"/>
    </row>
    <row r="115" spans="1:10" ht="25.5">
      <c r="A115" s="52">
        <v>5082</v>
      </c>
      <c r="B115" s="14">
        <v>743000</v>
      </c>
      <c r="C115" s="61" t="s">
        <v>716</v>
      </c>
      <c r="D115" s="16">
        <f t="shared" si="20"/>
        <v>0</v>
      </c>
      <c r="E115" s="16">
        <f t="shared" ref="E115:J115" si="24">SUM(E120:E125)</f>
        <v>0</v>
      </c>
      <c r="F115" s="16">
        <f t="shared" si="24"/>
        <v>0</v>
      </c>
      <c r="G115" s="16">
        <f t="shared" si="24"/>
        <v>0</v>
      </c>
      <c r="H115" s="16">
        <f t="shared" si="24"/>
        <v>0</v>
      </c>
      <c r="I115" s="16">
        <f t="shared" si="24"/>
        <v>0</v>
      </c>
      <c r="J115" s="17">
        <f t="shared" si="24"/>
        <v>0</v>
      </c>
    </row>
    <row r="116" spans="1:10" ht="12.75" customHeight="1">
      <c r="A116" s="159" t="s">
        <v>488</v>
      </c>
      <c r="B116" s="160" t="s">
        <v>489</v>
      </c>
      <c r="C116" s="161" t="s">
        <v>490</v>
      </c>
      <c r="D116" s="152" t="s">
        <v>846</v>
      </c>
      <c r="E116" s="152"/>
      <c r="F116" s="152"/>
      <c r="G116" s="152"/>
      <c r="H116" s="152"/>
      <c r="I116" s="152"/>
      <c r="J116" s="155"/>
    </row>
    <row r="117" spans="1:10">
      <c r="A117" s="159"/>
      <c r="B117" s="160"/>
      <c r="C117" s="161"/>
      <c r="D117" s="156" t="s">
        <v>867</v>
      </c>
      <c r="E117" s="152" t="s">
        <v>849</v>
      </c>
      <c r="F117" s="152"/>
      <c r="G117" s="152"/>
      <c r="H117" s="152"/>
      <c r="I117" s="152" t="s">
        <v>848</v>
      </c>
      <c r="J117" s="155" t="s">
        <v>63</v>
      </c>
    </row>
    <row r="118" spans="1:10" ht="25.5">
      <c r="A118" s="159"/>
      <c r="B118" s="160"/>
      <c r="C118" s="161"/>
      <c r="D118" s="156"/>
      <c r="E118" s="100" t="s">
        <v>420</v>
      </c>
      <c r="F118" s="100" t="s">
        <v>421</v>
      </c>
      <c r="G118" s="100" t="s">
        <v>847</v>
      </c>
      <c r="H118" s="100" t="s">
        <v>62</v>
      </c>
      <c r="I118" s="152"/>
      <c r="J118" s="155"/>
    </row>
    <row r="119" spans="1:10">
      <c r="A119" s="105" t="s">
        <v>379</v>
      </c>
      <c r="B119" s="106" t="s">
        <v>380</v>
      </c>
      <c r="C119" s="110" t="s">
        <v>381</v>
      </c>
      <c r="D119" s="103">
        <v>4</v>
      </c>
      <c r="E119" s="103">
        <v>5</v>
      </c>
      <c r="F119" s="103">
        <v>6</v>
      </c>
      <c r="G119" s="103">
        <v>7</v>
      </c>
      <c r="H119" s="103">
        <v>8</v>
      </c>
      <c r="I119" s="103">
        <v>9</v>
      </c>
      <c r="J119" s="104">
        <v>10</v>
      </c>
    </row>
    <row r="120" spans="1:10" ht="18.75" customHeight="1">
      <c r="A120" s="64">
        <v>5083</v>
      </c>
      <c r="B120" s="57">
        <v>743100</v>
      </c>
      <c r="C120" s="62" t="s">
        <v>717</v>
      </c>
      <c r="D120" s="19">
        <f t="shared" si="20"/>
        <v>0</v>
      </c>
      <c r="E120" s="18"/>
      <c r="F120" s="18"/>
      <c r="G120" s="18"/>
      <c r="H120" s="18"/>
      <c r="I120" s="18"/>
      <c r="J120" s="20"/>
    </row>
    <row r="121" spans="1:10" ht="18.75" customHeight="1">
      <c r="A121" s="64">
        <v>5084</v>
      </c>
      <c r="B121" s="57">
        <v>743200</v>
      </c>
      <c r="C121" s="62" t="s">
        <v>413</v>
      </c>
      <c r="D121" s="19">
        <f t="shared" si="20"/>
        <v>0</v>
      </c>
      <c r="E121" s="18"/>
      <c r="F121" s="18"/>
      <c r="G121" s="18"/>
      <c r="H121" s="18"/>
      <c r="I121" s="18"/>
      <c r="J121" s="20"/>
    </row>
    <row r="122" spans="1:10" ht="18.75" customHeight="1">
      <c r="A122" s="64">
        <v>5085</v>
      </c>
      <c r="B122" s="57">
        <v>743300</v>
      </c>
      <c r="C122" s="62" t="s">
        <v>414</v>
      </c>
      <c r="D122" s="19">
        <f t="shared" si="20"/>
        <v>0</v>
      </c>
      <c r="E122" s="18"/>
      <c r="F122" s="18"/>
      <c r="G122" s="18"/>
      <c r="H122" s="18"/>
      <c r="I122" s="18"/>
      <c r="J122" s="20"/>
    </row>
    <row r="123" spans="1:10" ht="18.75" customHeight="1">
      <c r="A123" s="64">
        <v>5086</v>
      </c>
      <c r="B123" s="57">
        <v>743400</v>
      </c>
      <c r="C123" s="62" t="s">
        <v>415</v>
      </c>
      <c r="D123" s="19">
        <f t="shared" si="20"/>
        <v>0</v>
      </c>
      <c r="E123" s="18"/>
      <c r="F123" s="18"/>
      <c r="G123" s="18"/>
      <c r="H123" s="18"/>
      <c r="I123" s="18"/>
      <c r="J123" s="20"/>
    </row>
    <row r="124" spans="1:10" ht="18.75" customHeight="1">
      <c r="A124" s="64">
        <v>5087</v>
      </c>
      <c r="B124" s="57">
        <v>743500</v>
      </c>
      <c r="C124" s="62" t="s">
        <v>416</v>
      </c>
      <c r="D124" s="19">
        <f t="shared" si="20"/>
        <v>0</v>
      </c>
      <c r="E124" s="18"/>
      <c r="F124" s="18"/>
      <c r="G124" s="18"/>
      <c r="H124" s="18"/>
      <c r="I124" s="18"/>
      <c r="J124" s="20"/>
    </row>
    <row r="125" spans="1:10" ht="25.5">
      <c r="A125" s="64">
        <v>5088</v>
      </c>
      <c r="B125" s="57">
        <v>743900</v>
      </c>
      <c r="C125" s="62" t="s">
        <v>417</v>
      </c>
      <c r="D125" s="19">
        <f t="shared" si="20"/>
        <v>0</v>
      </c>
      <c r="E125" s="18"/>
      <c r="F125" s="18"/>
      <c r="G125" s="18"/>
      <c r="H125" s="18"/>
      <c r="I125" s="18"/>
      <c r="J125" s="20"/>
    </row>
    <row r="126" spans="1:10" ht="25.5">
      <c r="A126" s="52">
        <v>5089</v>
      </c>
      <c r="B126" s="14">
        <v>744000</v>
      </c>
      <c r="C126" s="61" t="s">
        <v>718</v>
      </c>
      <c r="D126" s="16">
        <f t="shared" si="20"/>
        <v>0</v>
      </c>
      <c r="E126" s="16">
        <f t="shared" ref="E126:J126" si="25">E127+E128</f>
        <v>0</v>
      </c>
      <c r="F126" s="16">
        <f t="shared" si="25"/>
        <v>0</v>
      </c>
      <c r="G126" s="16">
        <f t="shared" si="25"/>
        <v>0</v>
      </c>
      <c r="H126" s="16">
        <f t="shared" si="25"/>
        <v>0</v>
      </c>
      <c r="I126" s="16">
        <f t="shared" si="25"/>
        <v>0</v>
      </c>
      <c r="J126" s="17">
        <f t="shared" si="25"/>
        <v>0</v>
      </c>
    </row>
    <row r="127" spans="1:10" ht="27" customHeight="1">
      <c r="A127" s="64">
        <v>5090</v>
      </c>
      <c r="B127" s="57">
        <v>744100</v>
      </c>
      <c r="C127" s="62" t="s">
        <v>5</v>
      </c>
      <c r="D127" s="19">
        <f t="shared" si="20"/>
        <v>0</v>
      </c>
      <c r="E127" s="18"/>
      <c r="F127" s="18"/>
      <c r="G127" s="18"/>
      <c r="H127" s="18"/>
      <c r="I127" s="18"/>
      <c r="J127" s="20"/>
    </row>
    <row r="128" spans="1:10">
      <c r="A128" s="64">
        <v>5091</v>
      </c>
      <c r="B128" s="57">
        <v>744200</v>
      </c>
      <c r="C128" s="62" t="s">
        <v>6</v>
      </c>
      <c r="D128" s="19">
        <f t="shared" si="20"/>
        <v>0</v>
      </c>
      <c r="E128" s="18"/>
      <c r="F128" s="18"/>
      <c r="G128" s="18"/>
      <c r="H128" s="18"/>
      <c r="I128" s="18"/>
      <c r="J128" s="20"/>
    </row>
    <row r="129" spans="1:10" ht="18.75" customHeight="1">
      <c r="A129" s="52">
        <v>5092</v>
      </c>
      <c r="B129" s="14">
        <v>745000</v>
      </c>
      <c r="C129" s="61" t="s">
        <v>719</v>
      </c>
      <c r="D129" s="71">
        <f t="shared" si="20"/>
        <v>1202</v>
      </c>
      <c r="E129" s="71">
        <f t="shared" ref="E129:J129" si="26">E130</f>
        <v>0</v>
      </c>
      <c r="F129" s="71">
        <f t="shared" si="26"/>
        <v>0</v>
      </c>
      <c r="G129" s="71">
        <f t="shared" si="26"/>
        <v>0</v>
      </c>
      <c r="H129" s="71">
        <f t="shared" si="26"/>
        <v>0</v>
      </c>
      <c r="I129" s="71">
        <f t="shared" si="26"/>
        <v>0</v>
      </c>
      <c r="J129" s="72">
        <f t="shared" si="26"/>
        <v>1202</v>
      </c>
    </row>
    <row r="130" spans="1:10" ht="18.75" customHeight="1">
      <c r="A130" s="64">
        <v>5093</v>
      </c>
      <c r="B130" s="57">
        <v>745100</v>
      </c>
      <c r="C130" s="62" t="s">
        <v>7</v>
      </c>
      <c r="D130" s="73">
        <f t="shared" si="20"/>
        <v>1202</v>
      </c>
      <c r="E130" s="18"/>
      <c r="F130" s="18"/>
      <c r="G130" s="18"/>
      <c r="H130" s="18"/>
      <c r="I130" s="18"/>
      <c r="J130" s="20">
        <v>1202</v>
      </c>
    </row>
    <row r="131" spans="1:10" ht="25.5">
      <c r="A131" s="52">
        <v>5094</v>
      </c>
      <c r="B131" s="14">
        <v>770000</v>
      </c>
      <c r="C131" s="61" t="s">
        <v>720</v>
      </c>
      <c r="D131" s="71">
        <f t="shared" si="20"/>
        <v>0</v>
      </c>
      <c r="E131" s="71">
        <f t="shared" ref="E131:J131" si="27">E132+E134</f>
        <v>0</v>
      </c>
      <c r="F131" s="71">
        <f t="shared" si="27"/>
        <v>0</v>
      </c>
      <c r="G131" s="71">
        <f t="shared" si="27"/>
        <v>0</v>
      </c>
      <c r="H131" s="71">
        <f t="shared" si="27"/>
        <v>0</v>
      </c>
      <c r="I131" s="71">
        <f t="shared" si="27"/>
        <v>0</v>
      </c>
      <c r="J131" s="72">
        <f t="shared" si="27"/>
        <v>0</v>
      </c>
    </row>
    <row r="132" spans="1:10" ht="25.5">
      <c r="A132" s="52">
        <v>5095</v>
      </c>
      <c r="B132" s="14">
        <v>771000</v>
      </c>
      <c r="C132" s="61" t="s">
        <v>721</v>
      </c>
      <c r="D132" s="71">
        <f t="shared" si="20"/>
        <v>0</v>
      </c>
      <c r="E132" s="71">
        <f t="shared" ref="E132:J132" si="28">E133</f>
        <v>0</v>
      </c>
      <c r="F132" s="71">
        <f t="shared" si="28"/>
        <v>0</v>
      </c>
      <c r="G132" s="71">
        <f t="shared" si="28"/>
        <v>0</v>
      </c>
      <c r="H132" s="71">
        <f t="shared" si="28"/>
        <v>0</v>
      </c>
      <c r="I132" s="71">
        <f t="shared" si="28"/>
        <v>0</v>
      </c>
      <c r="J132" s="72">
        <f t="shared" si="28"/>
        <v>0</v>
      </c>
    </row>
    <row r="133" spans="1:10" ht="18.75" customHeight="1">
      <c r="A133" s="64">
        <v>5096</v>
      </c>
      <c r="B133" s="57">
        <v>771100</v>
      </c>
      <c r="C133" s="62" t="s">
        <v>609</v>
      </c>
      <c r="D133" s="19">
        <f t="shared" si="20"/>
        <v>0</v>
      </c>
      <c r="E133" s="18"/>
      <c r="F133" s="18"/>
      <c r="G133" s="18"/>
      <c r="H133" s="18"/>
      <c r="I133" s="18"/>
      <c r="J133" s="20"/>
    </row>
    <row r="134" spans="1:10" ht="25.5">
      <c r="A134" s="52">
        <v>5097</v>
      </c>
      <c r="B134" s="14">
        <v>772000</v>
      </c>
      <c r="C134" s="61" t="s">
        <v>722</v>
      </c>
      <c r="D134" s="16">
        <f t="shared" si="20"/>
        <v>0</v>
      </c>
      <c r="E134" s="16">
        <f t="shared" ref="E134:J134" si="29">E135</f>
        <v>0</v>
      </c>
      <c r="F134" s="16">
        <f t="shared" si="29"/>
        <v>0</v>
      </c>
      <c r="G134" s="16">
        <f t="shared" si="29"/>
        <v>0</v>
      </c>
      <c r="H134" s="16">
        <f t="shared" si="29"/>
        <v>0</v>
      </c>
      <c r="I134" s="16">
        <f t="shared" si="29"/>
        <v>0</v>
      </c>
      <c r="J134" s="17">
        <f t="shared" si="29"/>
        <v>0</v>
      </c>
    </row>
    <row r="135" spans="1:10">
      <c r="A135" s="64">
        <v>5098</v>
      </c>
      <c r="B135" s="57">
        <v>772100</v>
      </c>
      <c r="C135" s="62" t="s">
        <v>610</v>
      </c>
      <c r="D135" s="19">
        <f t="shared" si="20"/>
        <v>0</v>
      </c>
      <c r="E135" s="18"/>
      <c r="F135" s="18"/>
      <c r="G135" s="18"/>
      <c r="H135" s="18"/>
      <c r="I135" s="18"/>
      <c r="J135" s="20"/>
    </row>
    <row r="136" spans="1:10" ht="25.5">
      <c r="A136" s="52">
        <v>5099</v>
      </c>
      <c r="B136" s="14">
        <v>780000</v>
      </c>
      <c r="C136" s="61" t="s">
        <v>723</v>
      </c>
      <c r="D136" s="16">
        <f t="shared" ref="D136:D141" si="30">SUM(E136:J136)</f>
        <v>265510</v>
      </c>
      <c r="E136" s="16">
        <f t="shared" ref="E136:J136" si="31">E137</f>
        <v>0</v>
      </c>
      <c r="F136" s="16">
        <f t="shared" si="31"/>
        <v>0</v>
      </c>
      <c r="G136" s="16">
        <f t="shared" si="31"/>
        <v>0</v>
      </c>
      <c r="H136" s="16">
        <f t="shared" si="31"/>
        <v>265510</v>
      </c>
      <c r="I136" s="16">
        <f t="shared" si="31"/>
        <v>0</v>
      </c>
      <c r="J136" s="17">
        <f t="shared" si="31"/>
        <v>0</v>
      </c>
    </row>
    <row r="137" spans="1:10" ht="25.5">
      <c r="A137" s="52">
        <v>5100</v>
      </c>
      <c r="B137" s="14">
        <v>781000</v>
      </c>
      <c r="C137" s="61" t="s">
        <v>724</v>
      </c>
      <c r="D137" s="16">
        <f t="shared" si="30"/>
        <v>265510</v>
      </c>
      <c r="E137" s="16">
        <f t="shared" ref="E137:J137" si="32">E138+E139</f>
        <v>0</v>
      </c>
      <c r="F137" s="16">
        <f t="shared" si="32"/>
        <v>0</v>
      </c>
      <c r="G137" s="16">
        <f t="shared" si="32"/>
        <v>0</v>
      </c>
      <c r="H137" s="16">
        <f t="shared" si="32"/>
        <v>265510</v>
      </c>
      <c r="I137" s="16">
        <f t="shared" si="32"/>
        <v>0</v>
      </c>
      <c r="J137" s="17">
        <f t="shared" si="32"/>
        <v>0</v>
      </c>
    </row>
    <row r="138" spans="1:10" ht="18.75" customHeight="1">
      <c r="A138" s="64">
        <v>5101</v>
      </c>
      <c r="B138" s="57">
        <v>781100</v>
      </c>
      <c r="C138" s="62" t="s">
        <v>419</v>
      </c>
      <c r="D138" s="19">
        <f t="shared" si="30"/>
        <v>0</v>
      </c>
      <c r="E138" s="18"/>
      <c r="F138" s="18"/>
      <c r="G138" s="18"/>
      <c r="H138" s="18"/>
      <c r="I138" s="18"/>
      <c r="J138" s="20"/>
    </row>
    <row r="139" spans="1:10">
      <c r="A139" s="64">
        <v>5102</v>
      </c>
      <c r="B139" s="57">
        <v>781300</v>
      </c>
      <c r="C139" s="62" t="s">
        <v>441</v>
      </c>
      <c r="D139" s="19">
        <f t="shared" si="30"/>
        <v>265510</v>
      </c>
      <c r="E139" s="18"/>
      <c r="F139" s="18"/>
      <c r="G139" s="18"/>
      <c r="H139" s="18">
        <v>265510</v>
      </c>
      <c r="I139" s="18"/>
      <c r="J139" s="20"/>
    </row>
    <row r="140" spans="1:10" ht="18.75" customHeight="1">
      <c r="A140" s="52">
        <v>5103</v>
      </c>
      <c r="B140" s="14">
        <v>790000</v>
      </c>
      <c r="C140" s="61" t="s">
        <v>725</v>
      </c>
      <c r="D140" s="16">
        <f t="shared" si="30"/>
        <v>16700</v>
      </c>
      <c r="E140" s="16">
        <f t="shared" ref="E140:J140" si="33">E141</f>
        <v>4700</v>
      </c>
      <c r="F140" s="16">
        <f t="shared" si="33"/>
        <v>12000</v>
      </c>
      <c r="G140" s="16">
        <f t="shared" si="33"/>
        <v>0</v>
      </c>
      <c r="H140" s="16">
        <f t="shared" si="33"/>
        <v>0</v>
      </c>
      <c r="I140" s="16">
        <f t="shared" si="33"/>
        <v>0</v>
      </c>
      <c r="J140" s="17">
        <f t="shared" si="33"/>
        <v>0</v>
      </c>
    </row>
    <row r="141" spans="1:10" ht="18.75" customHeight="1">
      <c r="A141" s="52">
        <v>5104</v>
      </c>
      <c r="B141" s="14">
        <v>791000</v>
      </c>
      <c r="C141" s="61" t="s">
        <v>726</v>
      </c>
      <c r="D141" s="16">
        <f t="shared" si="30"/>
        <v>16700</v>
      </c>
      <c r="E141" s="16">
        <f t="shared" ref="E141:J141" si="34">E146</f>
        <v>4700</v>
      </c>
      <c r="F141" s="16">
        <f t="shared" si="34"/>
        <v>12000</v>
      </c>
      <c r="G141" s="16">
        <f t="shared" si="34"/>
        <v>0</v>
      </c>
      <c r="H141" s="16">
        <f t="shared" si="34"/>
        <v>0</v>
      </c>
      <c r="I141" s="16">
        <f t="shared" si="34"/>
        <v>0</v>
      </c>
      <c r="J141" s="17">
        <f t="shared" si="34"/>
        <v>0</v>
      </c>
    </row>
    <row r="142" spans="1:10" ht="12.75" customHeight="1">
      <c r="A142" s="159" t="s">
        <v>488</v>
      </c>
      <c r="B142" s="160" t="s">
        <v>489</v>
      </c>
      <c r="C142" s="161" t="s">
        <v>490</v>
      </c>
      <c r="D142" s="152" t="s">
        <v>846</v>
      </c>
      <c r="E142" s="152"/>
      <c r="F142" s="152"/>
      <c r="G142" s="152"/>
      <c r="H142" s="152"/>
      <c r="I142" s="152"/>
      <c r="J142" s="155"/>
    </row>
    <row r="143" spans="1:10">
      <c r="A143" s="159"/>
      <c r="B143" s="160"/>
      <c r="C143" s="161"/>
      <c r="D143" s="156" t="s">
        <v>867</v>
      </c>
      <c r="E143" s="152" t="s">
        <v>849</v>
      </c>
      <c r="F143" s="152"/>
      <c r="G143" s="152"/>
      <c r="H143" s="152"/>
      <c r="I143" s="152" t="s">
        <v>848</v>
      </c>
      <c r="J143" s="155" t="s">
        <v>63</v>
      </c>
    </row>
    <row r="144" spans="1:10" ht="25.5">
      <c r="A144" s="159"/>
      <c r="B144" s="160"/>
      <c r="C144" s="161"/>
      <c r="D144" s="156"/>
      <c r="E144" s="100" t="s">
        <v>420</v>
      </c>
      <c r="F144" s="100" t="s">
        <v>421</v>
      </c>
      <c r="G144" s="100" t="s">
        <v>847</v>
      </c>
      <c r="H144" s="100" t="s">
        <v>62</v>
      </c>
      <c r="I144" s="152"/>
      <c r="J144" s="155"/>
    </row>
    <row r="145" spans="1:10">
      <c r="A145" s="105" t="s">
        <v>379</v>
      </c>
      <c r="B145" s="106" t="s">
        <v>380</v>
      </c>
      <c r="C145" s="110" t="s">
        <v>381</v>
      </c>
      <c r="D145" s="103">
        <v>4</v>
      </c>
      <c r="E145" s="103">
        <v>5</v>
      </c>
      <c r="F145" s="103">
        <v>6</v>
      </c>
      <c r="G145" s="103">
        <v>7</v>
      </c>
      <c r="H145" s="103">
        <v>8</v>
      </c>
      <c r="I145" s="103">
        <v>9</v>
      </c>
      <c r="J145" s="104">
        <v>10</v>
      </c>
    </row>
    <row r="146" spans="1:10" ht="18.75" customHeight="1">
      <c r="A146" s="64">
        <v>5105</v>
      </c>
      <c r="B146" s="57">
        <v>791100</v>
      </c>
      <c r="C146" s="62" t="s">
        <v>608</v>
      </c>
      <c r="D146" s="19">
        <f t="shared" ref="D146:D168" si="35">SUM(E146:J146)</f>
        <v>16700</v>
      </c>
      <c r="E146" s="18">
        <v>4700</v>
      </c>
      <c r="F146" s="18">
        <v>12000</v>
      </c>
      <c r="G146" s="18"/>
      <c r="H146" s="18"/>
      <c r="I146" s="18"/>
      <c r="J146" s="20"/>
    </row>
    <row r="147" spans="1:10" ht="30" customHeight="1">
      <c r="A147" s="52">
        <v>5106</v>
      </c>
      <c r="B147" s="14">
        <v>800000</v>
      </c>
      <c r="C147" s="61" t="s">
        <v>727</v>
      </c>
      <c r="D147" s="16">
        <f t="shared" si="35"/>
        <v>30</v>
      </c>
      <c r="E147" s="16">
        <f t="shared" ref="E147:J147" si="36">E148+E155+E162+E165</f>
        <v>0</v>
      </c>
      <c r="F147" s="16">
        <f t="shared" si="36"/>
        <v>0</v>
      </c>
      <c r="G147" s="16">
        <f t="shared" si="36"/>
        <v>0</v>
      </c>
      <c r="H147" s="16">
        <f t="shared" si="36"/>
        <v>0</v>
      </c>
      <c r="I147" s="16">
        <f t="shared" si="36"/>
        <v>0</v>
      </c>
      <c r="J147" s="17">
        <f t="shared" si="36"/>
        <v>30</v>
      </c>
    </row>
    <row r="148" spans="1:10" ht="30.75" customHeight="1">
      <c r="A148" s="52">
        <v>5107</v>
      </c>
      <c r="B148" s="14">
        <v>810000</v>
      </c>
      <c r="C148" s="61" t="s">
        <v>728</v>
      </c>
      <c r="D148" s="16">
        <f t="shared" si="35"/>
        <v>30</v>
      </c>
      <c r="E148" s="16">
        <f t="shared" ref="E148:J148" si="37">E149+E151+E153</f>
        <v>0</v>
      </c>
      <c r="F148" s="16">
        <f t="shared" si="37"/>
        <v>0</v>
      </c>
      <c r="G148" s="16">
        <f t="shared" si="37"/>
        <v>0</v>
      </c>
      <c r="H148" s="16">
        <f t="shared" si="37"/>
        <v>0</v>
      </c>
      <c r="I148" s="16">
        <f t="shared" si="37"/>
        <v>0</v>
      </c>
      <c r="J148" s="17">
        <f t="shared" si="37"/>
        <v>30</v>
      </c>
    </row>
    <row r="149" spans="1:10" ht="24.75" customHeight="1">
      <c r="A149" s="52">
        <v>5108</v>
      </c>
      <c r="B149" s="14">
        <v>811000</v>
      </c>
      <c r="C149" s="61" t="s">
        <v>729</v>
      </c>
      <c r="D149" s="16">
        <f t="shared" si="35"/>
        <v>0</v>
      </c>
      <c r="E149" s="16">
        <f t="shared" ref="E149:J149" si="38">E150</f>
        <v>0</v>
      </c>
      <c r="F149" s="16">
        <f t="shared" si="38"/>
        <v>0</v>
      </c>
      <c r="G149" s="16">
        <f t="shared" si="38"/>
        <v>0</v>
      </c>
      <c r="H149" s="16">
        <f t="shared" si="38"/>
        <v>0</v>
      </c>
      <c r="I149" s="16">
        <f t="shared" si="38"/>
        <v>0</v>
      </c>
      <c r="J149" s="17">
        <f t="shared" si="38"/>
        <v>0</v>
      </c>
    </row>
    <row r="150" spans="1:10" ht="18.75" customHeight="1">
      <c r="A150" s="64">
        <v>5109</v>
      </c>
      <c r="B150" s="57">
        <v>811100</v>
      </c>
      <c r="C150" s="62" t="s">
        <v>533</v>
      </c>
      <c r="D150" s="19">
        <f t="shared" si="35"/>
        <v>0</v>
      </c>
      <c r="E150" s="18"/>
      <c r="F150" s="18"/>
      <c r="G150" s="18"/>
      <c r="H150" s="18"/>
      <c r="I150" s="18"/>
      <c r="J150" s="20"/>
    </row>
    <row r="151" spans="1:10">
      <c r="A151" s="52">
        <v>5110</v>
      </c>
      <c r="B151" s="14">
        <v>812000</v>
      </c>
      <c r="C151" s="61" t="s">
        <v>730</v>
      </c>
      <c r="D151" s="16">
        <f t="shared" si="35"/>
        <v>30</v>
      </c>
      <c r="E151" s="16">
        <f t="shared" ref="E151:J151" si="39">E152</f>
        <v>0</v>
      </c>
      <c r="F151" s="16">
        <f t="shared" si="39"/>
        <v>0</v>
      </c>
      <c r="G151" s="16">
        <f t="shared" si="39"/>
        <v>0</v>
      </c>
      <c r="H151" s="16">
        <f t="shared" si="39"/>
        <v>0</v>
      </c>
      <c r="I151" s="16">
        <f t="shared" si="39"/>
        <v>0</v>
      </c>
      <c r="J151" s="17">
        <f t="shared" si="39"/>
        <v>30</v>
      </c>
    </row>
    <row r="152" spans="1:10" ht="18.75" customHeight="1">
      <c r="A152" s="64">
        <v>5111</v>
      </c>
      <c r="B152" s="57">
        <v>812100</v>
      </c>
      <c r="C152" s="62" t="s">
        <v>534</v>
      </c>
      <c r="D152" s="19">
        <f t="shared" si="35"/>
        <v>30</v>
      </c>
      <c r="E152" s="18"/>
      <c r="F152" s="18"/>
      <c r="G152" s="18"/>
      <c r="H152" s="18"/>
      <c r="I152" s="18"/>
      <c r="J152" s="20">
        <v>30</v>
      </c>
    </row>
    <row r="153" spans="1:10" ht="25.5">
      <c r="A153" s="52">
        <v>5112</v>
      </c>
      <c r="B153" s="14">
        <v>813000</v>
      </c>
      <c r="C153" s="61" t="s">
        <v>731</v>
      </c>
      <c r="D153" s="16">
        <f t="shared" si="35"/>
        <v>0</v>
      </c>
      <c r="E153" s="16">
        <f t="shared" ref="E153:J153" si="40">E154</f>
        <v>0</v>
      </c>
      <c r="F153" s="16">
        <f t="shared" si="40"/>
        <v>0</v>
      </c>
      <c r="G153" s="16">
        <f t="shared" si="40"/>
        <v>0</v>
      </c>
      <c r="H153" s="16">
        <f t="shared" si="40"/>
        <v>0</v>
      </c>
      <c r="I153" s="16">
        <f t="shared" si="40"/>
        <v>0</v>
      </c>
      <c r="J153" s="17">
        <f t="shared" si="40"/>
        <v>0</v>
      </c>
    </row>
    <row r="154" spans="1:10" ht="18.75" customHeight="1">
      <c r="A154" s="64">
        <v>5113</v>
      </c>
      <c r="B154" s="57">
        <v>813100</v>
      </c>
      <c r="C154" s="62" t="s">
        <v>590</v>
      </c>
      <c r="D154" s="19">
        <f t="shared" si="35"/>
        <v>0</v>
      </c>
      <c r="E154" s="18"/>
      <c r="F154" s="18"/>
      <c r="G154" s="18"/>
      <c r="H154" s="18"/>
      <c r="I154" s="18"/>
      <c r="J154" s="20"/>
    </row>
    <row r="155" spans="1:10">
      <c r="A155" s="52">
        <v>5114</v>
      </c>
      <c r="B155" s="14">
        <v>820000</v>
      </c>
      <c r="C155" s="61" t="s">
        <v>732</v>
      </c>
      <c r="D155" s="16">
        <f t="shared" si="35"/>
        <v>0</v>
      </c>
      <c r="E155" s="16">
        <f t="shared" ref="E155:J155" si="41">E156+E158+E160</f>
        <v>0</v>
      </c>
      <c r="F155" s="16">
        <f t="shared" si="41"/>
        <v>0</v>
      </c>
      <c r="G155" s="16">
        <f t="shared" si="41"/>
        <v>0</v>
      </c>
      <c r="H155" s="16">
        <f t="shared" si="41"/>
        <v>0</v>
      </c>
      <c r="I155" s="16">
        <f t="shared" si="41"/>
        <v>0</v>
      </c>
      <c r="J155" s="17">
        <f t="shared" si="41"/>
        <v>0</v>
      </c>
    </row>
    <row r="156" spans="1:10" ht="27.75" customHeight="1">
      <c r="A156" s="52">
        <v>5115</v>
      </c>
      <c r="B156" s="14">
        <v>821000</v>
      </c>
      <c r="C156" s="61" t="s">
        <v>733</v>
      </c>
      <c r="D156" s="16">
        <f t="shared" si="35"/>
        <v>0</v>
      </c>
      <c r="E156" s="16">
        <f t="shared" ref="E156:J156" si="42">E157</f>
        <v>0</v>
      </c>
      <c r="F156" s="16">
        <f t="shared" si="42"/>
        <v>0</v>
      </c>
      <c r="G156" s="16">
        <f t="shared" si="42"/>
        <v>0</v>
      </c>
      <c r="H156" s="16">
        <f t="shared" si="42"/>
        <v>0</v>
      </c>
      <c r="I156" s="16">
        <f t="shared" si="42"/>
        <v>0</v>
      </c>
      <c r="J156" s="17">
        <f t="shared" si="42"/>
        <v>0</v>
      </c>
    </row>
    <row r="157" spans="1:10" ht="18.75" customHeight="1">
      <c r="A157" s="64">
        <v>5116</v>
      </c>
      <c r="B157" s="57">
        <v>821100</v>
      </c>
      <c r="C157" s="62" t="s">
        <v>523</v>
      </c>
      <c r="D157" s="19">
        <f t="shared" si="35"/>
        <v>0</v>
      </c>
      <c r="E157" s="18"/>
      <c r="F157" s="18"/>
      <c r="G157" s="18"/>
      <c r="H157" s="18"/>
      <c r="I157" s="18"/>
      <c r="J157" s="20"/>
    </row>
    <row r="158" spans="1:10">
      <c r="A158" s="52">
        <v>5117</v>
      </c>
      <c r="B158" s="14">
        <v>822000</v>
      </c>
      <c r="C158" s="61" t="s">
        <v>734</v>
      </c>
      <c r="D158" s="16">
        <f t="shared" si="35"/>
        <v>0</v>
      </c>
      <c r="E158" s="16">
        <f t="shared" ref="E158:J158" si="43">E159</f>
        <v>0</v>
      </c>
      <c r="F158" s="16">
        <f t="shared" si="43"/>
        <v>0</v>
      </c>
      <c r="G158" s="16">
        <f t="shared" si="43"/>
        <v>0</v>
      </c>
      <c r="H158" s="16">
        <f t="shared" si="43"/>
        <v>0</v>
      </c>
      <c r="I158" s="16">
        <f t="shared" si="43"/>
        <v>0</v>
      </c>
      <c r="J158" s="17">
        <f t="shared" si="43"/>
        <v>0</v>
      </c>
    </row>
    <row r="159" spans="1:10" ht="18.75" customHeight="1">
      <c r="A159" s="64">
        <v>5118</v>
      </c>
      <c r="B159" s="57">
        <v>822100</v>
      </c>
      <c r="C159" s="62" t="s">
        <v>524</v>
      </c>
      <c r="D159" s="19">
        <f t="shared" si="35"/>
        <v>0</v>
      </c>
      <c r="E159" s="18"/>
      <c r="F159" s="18"/>
      <c r="G159" s="18"/>
      <c r="H159" s="18"/>
      <c r="I159" s="18"/>
      <c r="J159" s="20"/>
    </row>
    <row r="160" spans="1:10">
      <c r="A160" s="52">
        <v>5119</v>
      </c>
      <c r="B160" s="14">
        <v>823000</v>
      </c>
      <c r="C160" s="61" t="s">
        <v>735</v>
      </c>
      <c r="D160" s="16">
        <f t="shared" si="35"/>
        <v>0</v>
      </c>
      <c r="E160" s="16">
        <f t="shared" ref="E160:J160" si="44">E161</f>
        <v>0</v>
      </c>
      <c r="F160" s="16">
        <f t="shared" si="44"/>
        <v>0</v>
      </c>
      <c r="G160" s="16">
        <f t="shared" si="44"/>
        <v>0</v>
      </c>
      <c r="H160" s="16">
        <f t="shared" si="44"/>
        <v>0</v>
      </c>
      <c r="I160" s="16">
        <f t="shared" si="44"/>
        <v>0</v>
      </c>
      <c r="J160" s="17">
        <f t="shared" si="44"/>
        <v>0</v>
      </c>
    </row>
    <row r="161" spans="1:11" ht="18.75" customHeight="1">
      <c r="A161" s="64">
        <v>5120</v>
      </c>
      <c r="B161" s="57">
        <v>823100</v>
      </c>
      <c r="C161" s="62" t="s">
        <v>525</v>
      </c>
      <c r="D161" s="19">
        <f t="shared" si="35"/>
        <v>0</v>
      </c>
      <c r="E161" s="18"/>
      <c r="F161" s="18"/>
      <c r="G161" s="18"/>
      <c r="H161" s="18"/>
      <c r="I161" s="18"/>
      <c r="J161" s="20"/>
    </row>
    <row r="162" spans="1:11" ht="18.75" customHeight="1">
      <c r="A162" s="52">
        <v>5121</v>
      </c>
      <c r="B162" s="14">
        <v>830000</v>
      </c>
      <c r="C162" s="61" t="s">
        <v>736</v>
      </c>
      <c r="D162" s="16">
        <f t="shared" si="35"/>
        <v>0</v>
      </c>
      <c r="E162" s="16">
        <f t="shared" ref="E162:J163" si="45">E163</f>
        <v>0</v>
      </c>
      <c r="F162" s="16">
        <f t="shared" si="45"/>
        <v>0</v>
      </c>
      <c r="G162" s="16">
        <f t="shared" si="45"/>
        <v>0</v>
      </c>
      <c r="H162" s="16">
        <f t="shared" si="45"/>
        <v>0</v>
      </c>
      <c r="I162" s="16">
        <f t="shared" si="45"/>
        <v>0</v>
      </c>
      <c r="J162" s="17">
        <f t="shared" si="45"/>
        <v>0</v>
      </c>
    </row>
    <row r="163" spans="1:11" ht="18.75" customHeight="1">
      <c r="A163" s="52">
        <v>5122</v>
      </c>
      <c r="B163" s="14">
        <v>831000</v>
      </c>
      <c r="C163" s="61" t="s">
        <v>737</v>
      </c>
      <c r="D163" s="16">
        <f t="shared" si="35"/>
        <v>0</v>
      </c>
      <c r="E163" s="16">
        <f t="shared" si="45"/>
        <v>0</v>
      </c>
      <c r="F163" s="16">
        <f t="shared" si="45"/>
        <v>0</v>
      </c>
      <c r="G163" s="16">
        <f t="shared" si="45"/>
        <v>0</v>
      </c>
      <c r="H163" s="16">
        <f t="shared" si="45"/>
        <v>0</v>
      </c>
      <c r="I163" s="16">
        <f t="shared" si="45"/>
        <v>0</v>
      </c>
      <c r="J163" s="17">
        <f t="shared" si="45"/>
        <v>0</v>
      </c>
    </row>
    <row r="164" spans="1:11" ht="18.75" customHeight="1">
      <c r="A164" s="64">
        <v>5123</v>
      </c>
      <c r="B164" s="57">
        <v>831100</v>
      </c>
      <c r="C164" s="62" t="s">
        <v>409</v>
      </c>
      <c r="D164" s="19">
        <f t="shared" si="35"/>
        <v>0</v>
      </c>
      <c r="E164" s="18"/>
      <c r="F164" s="18"/>
      <c r="G164" s="18"/>
      <c r="H164" s="18"/>
      <c r="I164" s="18"/>
      <c r="J164" s="20"/>
    </row>
    <row r="165" spans="1:11" ht="25.5">
      <c r="A165" s="52">
        <v>5124</v>
      </c>
      <c r="B165" s="14">
        <v>840000</v>
      </c>
      <c r="C165" s="61" t="s">
        <v>738</v>
      </c>
      <c r="D165" s="16">
        <f t="shared" si="35"/>
        <v>0</v>
      </c>
      <c r="E165" s="16">
        <f t="shared" ref="E165:J165" si="46">E166+E168+E174</f>
        <v>0</v>
      </c>
      <c r="F165" s="16">
        <f t="shared" si="46"/>
        <v>0</v>
      </c>
      <c r="G165" s="16">
        <f t="shared" si="46"/>
        <v>0</v>
      </c>
      <c r="H165" s="16">
        <f t="shared" si="46"/>
        <v>0</v>
      </c>
      <c r="I165" s="16">
        <f t="shared" si="46"/>
        <v>0</v>
      </c>
      <c r="J165" s="17">
        <f t="shared" si="46"/>
        <v>0</v>
      </c>
    </row>
    <row r="166" spans="1:11" ht="18.75" customHeight="1">
      <c r="A166" s="52">
        <v>5125</v>
      </c>
      <c r="B166" s="14">
        <v>841000</v>
      </c>
      <c r="C166" s="61" t="s">
        <v>739</v>
      </c>
      <c r="D166" s="16">
        <f t="shared" si="35"/>
        <v>0</v>
      </c>
      <c r="E166" s="16">
        <f t="shared" ref="E166:J166" si="47">E167</f>
        <v>0</v>
      </c>
      <c r="F166" s="16">
        <f t="shared" si="47"/>
        <v>0</v>
      </c>
      <c r="G166" s="16">
        <f t="shared" si="47"/>
        <v>0</v>
      </c>
      <c r="H166" s="16">
        <f t="shared" si="47"/>
        <v>0</v>
      </c>
      <c r="I166" s="16">
        <f t="shared" si="47"/>
        <v>0</v>
      </c>
      <c r="J166" s="17">
        <f t="shared" si="47"/>
        <v>0</v>
      </c>
    </row>
    <row r="167" spans="1:11" ht="18.75" customHeight="1">
      <c r="A167" s="64">
        <v>5126</v>
      </c>
      <c r="B167" s="57">
        <v>841100</v>
      </c>
      <c r="C167" s="62" t="s">
        <v>410</v>
      </c>
      <c r="D167" s="19">
        <f t="shared" si="35"/>
        <v>0</v>
      </c>
      <c r="E167" s="18"/>
      <c r="F167" s="18"/>
      <c r="G167" s="18"/>
      <c r="H167" s="18"/>
      <c r="I167" s="18"/>
      <c r="J167" s="20"/>
    </row>
    <row r="168" spans="1:11" ht="30.75" customHeight="1">
      <c r="A168" s="52">
        <v>5127</v>
      </c>
      <c r="B168" s="14">
        <v>842000</v>
      </c>
      <c r="C168" s="61" t="s">
        <v>740</v>
      </c>
      <c r="D168" s="16">
        <f t="shared" si="35"/>
        <v>0</v>
      </c>
      <c r="E168" s="16">
        <f t="shared" ref="E168:J168" si="48">E173</f>
        <v>0</v>
      </c>
      <c r="F168" s="16">
        <f t="shared" si="48"/>
        <v>0</v>
      </c>
      <c r="G168" s="16">
        <f t="shared" si="48"/>
        <v>0</v>
      </c>
      <c r="H168" s="16">
        <f t="shared" si="48"/>
        <v>0</v>
      </c>
      <c r="I168" s="16">
        <f t="shared" si="48"/>
        <v>0</v>
      </c>
      <c r="J168" s="17">
        <f t="shared" si="48"/>
        <v>0</v>
      </c>
    </row>
    <row r="169" spans="1:11" ht="12.75" customHeight="1">
      <c r="A169" s="159" t="s">
        <v>488</v>
      </c>
      <c r="B169" s="160" t="s">
        <v>489</v>
      </c>
      <c r="C169" s="161" t="s">
        <v>490</v>
      </c>
      <c r="D169" s="152" t="s">
        <v>846</v>
      </c>
      <c r="E169" s="152"/>
      <c r="F169" s="152"/>
      <c r="G169" s="152"/>
      <c r="H169" s="152"/>
      <c r="I169" s="152"/>
      <c r="J169" s="155"/>
    </row>
    <row r="170" spans="1:11">
      <c r="A170" s="159"/>
      <c r="B170" s="160"/>
      <c r="C170" s="161"/>
      <c r="D170" s="156" t="s">
        <v>867</v>
      </c>
      <c r="E170" s="152" t="s">
        <v>849</v>
      </c>
      <c r="F170" s="152"/>
      <c r="G170" s="152"/>
      <c r="H170" s="152"/>
      <c r="I170" s="152" t="s">
        <v>848</v>
      </c>
      <c r="J170" s="155" t="s">
        <v>63</v>
      </c>
    </row>
    <row r="171" spans="1:11" ht="25.5">
      <c r="A171" s="159"/>
      <c r="B171" s="160"/>
      <c r="C171" s="161"/>
      <c r="D171" s="156"/>
      <c r="E171" s="100" t="s">
        <v>420</v>
      </c>
      <c r="F171" s="100" t="s">
        <v>421</v>
      </c>
      <c r="G171" s="100" t="s">
        <v>847</v>
      </c>
      <c r="H171" s="100" t="s">
        <v>62</v>
      </c>
      <c r="I171" s="152"/>
      <c r="J171" s="155"/>
    </row>
    <row r="172" spans="1:11">
      <c r="A172" s="105" t="s">
        <v>379</v>
      </c>
      <c r="B172" s="106" t="s">
        <v>380</v>
      </c>
      <c r="C172" s="110" t="s">
        <v>381</v>
      </c>
      <c r="D172" s="103">
        <v>4</v>
      </c>
      <c r="E172" s="103">
        <v>5</v>
      </c>
      <c r="F172" s="103">
        <v>6</v>
      </c>
      <c r="G172" s="103">
        <v>7</v>
      </c>
      <c r="H172" s="103">
        <v>8</v>
      </c>
      <c r="I172" s="103">
        <v>9</v>
      </c>
      <c r="J172" s="104">
        <v>10</v>
      </c>
    </row>
    <row r="173" spans="1:11" ht="22.5" customHeight="1">
      <c r="A173" s="64">
        <v>5128</v>
      </c>
      <c r="B173" s="57">
        <v>842100</v>
      </c>
      <c r="C173" s="62" t="s">
        <v>411</v>
      </c>
      <c r="D173" s="19">
        <f>SUM(E173:J173)</f>
        <v>0</v>
      </c>
      <c r="E173" s="18"/>
      <c r="F173" s="18"/>
      <c r="G173" s="18"/>
      <c r="H173" s="18"/>
      <c r="I173" s="18"/>
      <c r="J173" s="20"/>
    </row>
    <row r="174" spans="1:11">
      <c r="A174" s="52">
        <v>5129</v>
      </c>
      <c r="B174" s="14">
        <v>843000</v>
      </c>
      <c r="C174" s="61" t="s">
        <v>741</v>
      </c>
      <c r="D174" s="16">
        <f>SUM(E174:J174)</f>
        <v>0</v>
      </c>
      <c r="E174" s="16">
        <f t="shared" ref="E174:J174" si="49">E175</f>
        <v>0</v>
      </c>
      <c r="F174" s="16">
        <f t="shared" si="49"/>
        <v>0</v>
      </c>
      <c r="G174" s="16">
        <f t="shared" si="49"/>
        <v>0</v>
      </c>
      <c r="H174" s="16">
        <f t="shared" si="49"/>
        <v>0</v>
      </c>
      <c r="I174" s="16">
        <f t="shared" si="49"/>
        <v>0</v>
      </c>
      <c r="J174" s="17">
        <f t="shared" si="49"/>
        <v>0</v>
      </c>
    </row>
    <row r="175" spans="1:11" ht="22.5" customHeight="1">
      <c r="A175" s="64">
        <v>5130</v>
      </c>
      <c r="B175" s="57">
        <v>843100</v>
      </c>
      <c r="C175" s="62" t="s">
        <v>412</v>
      </c>
      <c r="D175" s="19">
        <f>SUM(E175:J175)</f>
        <v>0</v>
      </c>
      <c r="E175" s="18"/>
      <c r="F175" s="18"/>
      <c r="G175" s="18"/>
      <c r="H175" s="18"/>
      <c r="I175" s="18"/>
      <c r="J175" s="20"/>
    </row>
    <row r="176" spans="1:11" ht="25.5">
      <c r="A176" s="52">
        <v>5131</v>
      </c>
      <c r="B176" s="14">
        <v>900000</v>
      </c>
      <c r="C176" s="61" t="s">
        <v>742</v>
      </c>
      <c r="D176" s="16">
        <f>D177+D200</f>
        <v>0</v>
      </c>
      <c r="E176" s="16">
        <f>E177+E200</f>
        <v>0</v>
      </c>
      <c r="F176" s="16">
        <f t="shared" ref="F176:K176" si="50">F177+F200</f>
        <v>0</v>
      </c>
      <c r="G176" s="16">
        <f t="shared" si="50"/>
        <v>0</v>
      </c>
      <c r="H176" s="16">
        <f t="shared" si="50"/>
        <v>0</v>
      </c>
      <c r="I176" s="16">
        <f t="shared" si="50"/>
        <v>0</v>
      </c>
      <c r="J176" s="17">
        <f t="shared" si="50"/>
        <v>0</v>
      </c>
      <c r="K176">
        <f t="shared" si="50"/>
        <v>0</v>
      </c>
    </row>
    <row r="177" spans="1:11">
      <c r="A177" s="52">
        <v>5132</v>
      </c>
      <c r="B177" s="14">
        <v>910000</v>
      </c>
      <c r="C177" s="61" t="s">
        <v>743</v>
      </c>
      <c r="D177" s="16">
        <f t="shared" ref="D177:K177" si="51">D178+D188</f>
        <v>0</v>
      </c>
      <c r="E177" s="16">
        <f t="shared" si="51"/>
        <v>0</v>
      </c>
      <c r="F177" s="16">
        <f t="shared" si="51"/>
        <v>0</v>
      </c>
      <c r="G177" s="16">
        <f t="shared" si="51"/>
        <v>0</v>
      </c>
      <c r="H177" s="16">
        <f t="shared" si="51"/>
        <v>0</v>
      </c>
      <c r="I177" s="16">
        <f t="shared" si="51"/>
        <v>0</v>
      </c>
      <c r="J177" s="17">
        <f t="shared" si="51"/>
        <v>0</v>
      </c>
      <c r="K177">
        <f t="shared" si="51"/>
        <v>0</v>
      </c>
    </row>
    <row r="178" spans="1:11">
      <c r="A178" s="52">
        <v>5133</v>
      </c>
      <c r="B178" s="14">
        <v>911000</v>
      </c>
      <c r="C178" s="61" t="s">
        <v>744</v>
      </c>
      <c r="D178" s="16">
        <f t="shared" ref="D178:K178" si="52">SUM(D179:D187)</f>
        <v>0</v>
      </c>
      <c r="E178" s="16">
        <f t="shared" si="52"/>
        <v>0</v>
      </c>
      <c r="F178" s="16">
        <f t="shared" si="52"/>
        <v>0</v>
      </c>
      <c r="G178" s="16">
        <f t="shared" si="52"/>
        <v>0</v>
      </c>
      <c r="H178" s="16">
        <f t="shared" si="52"/>
        <v>0</v>
      </c>
      <c r="I178" s="16">
        <f t="shared" si="52"/>
        <v>0</v>
      </c>
      <c r="J178" s="17">
        <f t="shared" si="52"/>
        <v>0</v>
      </c>
      <c r="K178">
        <f t="shared" si="52"/>
        <v>0</v>
      </c>
    </row>
    <row r="179" spans="1:11">
      <c r="A179" s="64">
        <v>5134</v>
      </c>
      <c r="B179" s="57">
        <v>911100</v>
      </c>
      <c r="C179" s="62" t="s">
        <v>20</v>
      </c>
      <c r="D179" s="19">
        <f t="shared" ref="D179:D210" si="53">SUM(E179:J179)</f>
        <v>0</v>
      </c>
      <c r="E179" s="18"/>
      <c r="F179" s="18"/>
      <c r="G179" s="18"/>
      <c r="H179" s="18"/>
      <c r="I179" s="18"/>
      <c r="J179" s="20"/>
    </row>
    <row r="180" spans="1:11" ht="22.5" customHeight="1">
      <c r="A180" s="64">
        <v>5135</v>
      </c>
      <c r="B180" s="57">
        <v>911200</v>
      </c>
      <c r="C180" s="62" t="s">
        <v>21</v>
      </c>
      <c r="D180" s="19">
        <f t="shared" si="53"/>
        <v>0</v>
      </c>
      <c r="E180" s="18"/>
      <c r="F180" s="18"/>
      <c r="G180" s="18"/>
      <c r="H180" s="18"/>
      <c r="I180" s="18"/>
      <c r="J180" s="20"/>
    </row>
    <row r="181" spans="1:11">
      <c r="A181" s="64">
        <v>5136</v>
      </c>
      <c r="B181" s="57">
        <v>911300</v>
      </c>
      <c r="C181" s="62" t="s">
        <v>22</v>
      </c>
      <c r="D181" s="19">
        <f t="shared" si="53"/>
        <v>0</v>
      </c>
      <c r="E181" s="18"/>
      <c r="F181" s="18"/>
      <c r="G181" s="18"/>
      <c r="H181" s="18"/>
      <c r="I181" s="18"/>
      <c r="J181" s="20"/>
    </row>
    <row r="182" spans="1:11" ht="22.5" customHeight="1">
      <c r="A182" s="64">
        <v>5137</v>
      </c>
      <c r="B182" s="57">
        <v>911400</v>
      </c>
      <c r="C182" s="62" t="s">
        <v>23</v>
      </c>
      <c r="D182" s="19">
        <f t="shared" si="53"/>
        <v>0</v>
      </c>
      <c r="E182" s="18"/>
      <c r="F182" s="18"/>
      <c r="G182" s="18"/>
      <c r="H182" s="18"/>
      <c r="I182" s="18"/>
      <c r="J182" s="20"/>
    </row>
    <row r="183" spans="1:11" ht="22.5" customHeight="1">
      <c r="A183" s="64">
        <v>5138</v>
      </c>
      <c r="B183" s="57">
        <v>911500</v>
      </c>
      <c r="C183" s="62" t="s">
        <v>344</v>
      </c>
      <c r="D183" s="19">
        <f t="shared" si="53"/>
        <v>0</v>
      </c>
      <c r="E183" s="18"/>
      <c r="F183" s="18"/>
      <c r="G183" s="18"/>
      <c r="H183" s="18"/>
      <c r="I183" s="18"/>
      <c r="J183" s="20"/>
    </row>
    <row r="184" spans="1:11" ht="22.5" customHeight="1">
      <c r="A184" s="64">
        <v>5139</v>
      </c>
      <c r="B184" s="57">
        <v>911600</v>
      </c>
      <c r="C184" s="62" t="s">
        <v>591</v>
      </c>
      <c r="D184" s="19">
        <f t="shared" si="53"/>
        <v>0</v>
      </c>
      <c r="E184" s="18"/>
      <c r="F184" s="18"/>
      <c r="G184" s="18"/>
      <c r="H184" s="18"/>
      <c r="I184" s="18"/>
      <c r="J184" s="20"/>
    </row>
    <row r="185" spans="1:11" ht="22.5" customHeight="1">
      <c r="A185" s="64">
        <v>5140</v>
      </c>
      <c r="B185" s="57">
        <v>911700</v>
      </c>
      <c r="C185" s="62" t="s">
        <v>24</v>
      </c>
      <c r="D185" s="19">
        <f t="shared" si="53"/>
        <v>0</v>
      </c>
      <c r="E185" s="18"/>
      <c r="F185" s="18"/>
      <c r="G185" s="18"/>
      <c r="H185" s="18"/>
      <c r="I185" s="18"/>
      <c r="J185" s="20"/>
    </row>
    <row r="186" spans="1:11" ht="22.5" customHeight="1">
      <c r="A186" s="64">
        <v>5141</v>
      </c>
      <c r="B186" s="57">
        <v>911800</v>
      </c>
      <c r="C186" s="62" t="s">
        <v>25</v>
      </c>
      <c r="D186" s="19">
        <f t="shared" si="53"/>
        <v>0</v>
      </c>
      <c r="E186" s="18"/>
      <c r="F186" s="18"/>
      <c r="G186" s="18"/>
      <c r="H186" s="18"/>
      <c r="I186" s="18"/>
      <c r="J186" s="20"/>
    </row>
    <row r="187" spans="1:11" ht="22.5" customHeight="1">
      <c r="A187" s="64">
        <v>5142</v>
      </c>
      <c r="B187" s="57">
        <v>911900</v>
      </c>
      <c r="C187" s="62" t="s">
        <v>191</v>
      </c>
      <c r="D187" s="19">
        <f t="shared" si="53"/>
        <v>0</v>
      </c>
      <c r="E187" s="18"/>
      <c r="F187" s="18"/>
      <c r="G187" s="18"/>
      <c r="H187" s="18"/>
      <c r="I187" s="18"/>
      <c r="J187" s="20"/>
    </row>
    <row r="188" spans="1:11">
      <c r="A188" s="52">
        <v>5143</v>
      </c>
      <c r="B188" s="14">
        <v>912000</v>
      </c>
      <c r="C188" s="61" t="s">
        <v>745</v>
      </c>
      <c r="D188" s="16">
        <f t="shared" si="53"/>
        <v>0</v>
      </c>
      <c r="E188" s="16">
        <f t="shared" ref="E188:J188" si="54">SUM(E189:E199)</f>
        <v>0</v>
      </c>
      <c r="F188" s="16">
        <f t="shared" si="54"/>
        <v>0</v>
      </c>
      <c r="G188" s="16">
        <f t="shared" si="54"/>
        <v>0</v>
      </c>
      <c r="H188" s="16">
        <f t="shared" si="54"/>
        <v>0</v>
      </c>
      <c r="I188" s="16">
        <f t="shared" si="54"/>
        <v>0</v>
      </c>
      <c r="J188" s="17">
        <f t="shared" si="54"/>
        <v>0</v>
      </c>
    </row>
    <row r="189" spans="1:11" ht="25.5">
      <c r="A189" s="64">
        <v>5144</v>
      </c>
      <c r="B189" s="57">
        <v>912100</v>
      </c>
      <c r="C189" s="62" t="s">
        <v>706</v>
      </c>
      <c r="D189" s="19">
        <f t="shared" si="53"/>
        <v>0</v>
      </c>
      <c r="E189" s="18"/>
      <c r="F189" s="18"/>
      <c r="G189" s="18"/>
      <c r="H189" s="18"/>
      <c r="I189" s="18"/>
      <c r="J189" s="20"/>
    </row>
    <row r="190" spans="1:11" ht="22.5" customHeight="1">
      <c r="A190" s="64">
        <v>5145</v>
      </c>
      <c r="B190" s="57">
        <v>912200</v>
      </c>
      <c r="C190" s="62" t="s">
        <v>192</v>
      </c>
      <c r="D190" s="19">
        <f t="shared" si="53"/>
        <v>0</v>
      </c>
      <c r="E190" s="18"/>
      <c r="F190" s="18"/>
      <c r="G190" s="18"/>
      <c r="H190" s="18"/>
      <c r="I190" s="18"/>
      <c r="J190" s="20"/>
    </row>
    <row r="191" spans="1:11" ht="22.5" customHeight="1">
      <c r="A191" s="64">
        <v>5146</v>
      </c>
      <c r="B191" s="57">
        <v>912300</v>
      </c>
      <c r="C191" s="62" t="s">
        <v>193</v>
      </c>
      <c r="D191" s="19">
        <f t="shared" si="53"/>
        <v>0</v>
      </c>
      <c r="E191" s="18"/>
      <c r="F191" s="18"/>
      <c r="G191" s="18"/>
      <c r="H191" s="18"/>
      <c r="I191" s="18"/>
      <c r="J191" s="20"/>
    </row>
    <row r="192" spans="1:11" ht="22.5" customHeight="1">
      <c r="A192" s="64">
        <v>5147</v>
      </c>
      <c r="B192" s="57">
        <v>912400</v>
      </c>
      <c r="C192" s="62" t="s">
        <v>746</v>
      </c>
      <c r="D192" s="19">
        <f t="shared" si="53"/>
        <v>0</v>
      </c>
      <c r="E192" s="18"/>
      <c r="F192" s="18"/>
      <c r="G192" s="18"/>
      <c r="H192" s="18"/>
      <c r="I192" s="18"/>
      <c r="J192" s="20"/>
    </row>
    <row r="193" spans="1:10">
      <c r="A193" s="64">
        <v>5148</v>
      </c>
      <c r="B193" s="57">
        <v>912500</v>
      </c>
      <c r="C193" s="62" t="s">
        <v>616</v>
      </c>
      <c r="D193" s="19">
        <f t="shared" si="53"/>
        <v>0</v>
      </c>
      <c r="E193" s="18"/>
      <c r="F193" s="18"/>
      <c r="G193" s="18"/>
      <c r="H193" s="18"/>
      <c r="I193" s="18"/>
      <c r="J193" s="20"/>
    </row>
    <row r="194" spans="1:10" ht="22.5" customHeight="1">
      <c r="A194" s="64">
        <v>5149</v>
      </c>
      <c r="B194" s="57">
        <v>912600</v>
      </c>
      <c r="C194" s="62" t="s">
        <v>617</v>
      </c>
      <c r="D194" s="19">
        <f t="shared" si="53"/>
        <v>0</v>
      </c>
      <c r="E194" s="18"/>
      <c r="F194" s="18"/>
      <c r="G194" s="18"/>
      <c r="H194" s="18"/>
      <c r="I194" s="18"/>
      <c r="J194" s="20"/>
    </row>
    <row r="195" spans="1:10" ht="12.75" customHeight="1">
      <c r="A195" s="159" t="s">
        <v>488</v>
      </c>
      <c r="B195" s="160" t="s">
        <v>489</v>
      </c>
      <c r="C195" s="161" t="s">
        <v>490</v>
      </c>
      <c r="D195" s="152" t="s">
        <v>846</v>
      </c>
      <c r="E195" s="152"/>
      <c r="F195" s="152"/>
      <c r="G195" s="152"/>
      <c r="H195" s="152"/>
      <c r="I195" s="152"/>
      <c r="J195" s="155"/>
    </row>
    <row r="196" spans="1:10">
      <c r="A196" s="159"/>
      <c r="B196" s="160"/>
      <c r="C196" s="161"/>
      <c r="D196" s="156" t="s">
        <v>867</v>
      </c>
      <c r="E196" s="152" t="s">
        <v>849</v>
      </c>
      <c r="F196" s="152"/>
      <c r="G196" s="152"/>
      <c r="H196" s="152"/>
      <c r="I196" s="152" t="s">
        <v>848</v>
      </c>
      <c r="J196" s="155" t="s">
        <v>63</v>
      </c>
    </row>
    <row r="197" spans="1:10" ht="25.5">
      <c r="A197" s="159"/>
      <c r="B197" s="160"/>
      <c r="C197" s="161"/>
      <c r="D197" s="156"/>
      <c r="E197" s="100" t="s">
        <v>420</v>
      </c>
      <c r="F197" s="100" t="s">
        <v>421</v>
      </c>
      <c r="G197" s="100" t="s">
        <v>847</v>
      </c>
      <c r="H197" s="100" t="s">
        <v>62</v>
      </c>
      <c r="I197" s="152"/>
      <c r="J197" s="155"/>
    </row>
    <row r="198" spans="1:10">
      <c r="A198" s="105" t="s">
        <v>379</v>
      </c>
      <c r="B198" s="106" t="s">
        <v>380</v>
      </c>
      <c r="C198" s="110" t="s">
        <v>381</v>
      </c>
      <c r="D198" s="103">
        <v>4</v>
      </c>
      <c r="E198" s="103" t="s">
        <v>383</v>
      </c>
      <c r="F198" s="103" t="s">
        <v>384</v>
      </c>
      <c r="G198" s="103" t="s">
        <v>385</v>
      </c>
      <c r="H198" s="103" t="s">
        <v>386</v>
      </c>
      <c r="I198" s="103" t="s">
        <v>387</v>
      </c>
      <c r="J198" s="104" t="s">
        <v>388</v>
      </c>
    </row>
    <row r="199" spans="1:10" ht="17.25" customHeight="1">
      <c r="A199" s="64">
        <v>5150</v>
      </c>
      <c r="B199" s="57">
        <v>912900</v>
      </c>
      <c r="C199" s="62" t="s">
        <v>618</v>
      </c>
      <c r="D199" s="19">
        <f t="shared" si="53"/>
        <v>0</v>
      </c>
      <c r="E199" s="18"/>
      <c r="F199" s="18"/>
      <c r="G199" s="18"/>
      <c r="H199" s="18"/>
      <c r="I199" s="18"/>
      <c r="J199" s="20"/>
    </row>
    <row r="200" spans="1:10" ht="27.75" customHeight="1">
      <c r="A200" s="52">
        <v>5151</v>
      </c>
      <c r="B200" s="14">
        <v>920000</v>
      </c>
      <c r="C200" s="61" t="s">
        <v>747</v>
      </c>
      <c r="D200" s="16">
        <f t="shared" si="53"/>
        <v>0</v>
      </c>
      <c r="E200" s="16">
        <f t="shared" ref="E200:J200" si="55">E201+E211</f>
        <v>0</v>
      </c>
      <c r="F200" s="16">
        <f t="shared" si="55"/>
        <v>0</v>
      </c>
      <c r="G200" s="16">
        <f t="shared" si="55"/>
        <v>0</v>
      </c>
      <c r="H200" s="16">
        <f t="shared" si="55"/>
        <v>0</v>
      </c>
      <c r="I200" s="16">
        <f t="shared" si="55"/>
        <v>0</v>
      </c>
      <c r="J200" s="17">
        <f t="shared" si="55"/>
        <v>0</v>
      </c>
    </row>
    <row r="201" spans="1:10" ht="27.75" customHeight="1">
      <c r="A201" s="52">
        <v>5152</v>
      </c>
      <c r="B201" s="14">
        <v>921000</v>
      </c>
      <c r="C201" s="61" t="s">
        <v>748</v>
      </c>
      <c r="D201" s="16">
        <f t="shared" si="53"/>
        <v>0</v>
      </c>
      <c r="E201" s="16">
        <f t="shared" ref="E201:J201" si="56">SUM(E202:E210)</f>
        <v>0</v>
      </c>
      <c r="F201" s="16">
        <f t="shared" si="56"/>
        <v>0</v>
      </c>
      <c r="G201" s="16">
        <f t="shared" si="56"/>
        <v>0</v>
      </c>
      <c r="H201" s="16">
        <f t="shared" si="56"/>
        <v>0</v>
      </c>
      <c r="I201" s="16">
        <f t="shared" si="56"/>
        <v>0</v>
      </c>
      <c r="J201" s="17">
        <f t="shared" si="56"/>
        <v>0</v>
      </c>
    </row>
    <row r="202" spans="1:10" ht="27.75" customHeight="1">
      <c r="A202" s="64">
        <v>5153</v>
      </c>
      <c r="B202" s="57">
        <v>921100</v>
      </c>
      <c r="C202" s="62" t="s">
        <v>619</v>
      </c>
      <c r="D202" s="19">
        <f t="shared" si="53"/>
        <v>0</v>
      </c>
      <c r="E202" s="18"/>
      <c r="F202" s="18"/>
      <c r="G202" s="18"/>
      <c r="H202" s="18"/>
      <c r="I202" s="18"/>
      <c r="J202" s="20"/>
    </row>
    <row r="203" spans="1:10" ht="27.75" customHeight="1">
      <c r="A203" s="64">
        <v>5154</v>
      </c>
      <c r="B203" s="57">
        <v>921200</v>
      </c>
      <c r="C203" s="62" t="s">
        <v>620</v>
      </c>
      <c r="D203" s="19">
        <f t="shared" si="53"/>
        <v>0</v>
      </c>
      <c r="E203" s="18"/>
      <c r="F203" s="18"/>
      <c r="G203" s="18"/>
      <c r="H203" s="18"/>
      <c r="I203" s="18"/>
      <c r="J203" s="20"/>
    </row>
    <row r="204" spans="1:10" ht="27.75" customHeight="1">
      <c r="A204" s="64">
        <v>5155</v>
      </c>
      <c r="B204" s="57">
        <v>921300</v>
      </c>
      <c r="C204" s="62" t="s">
        <v>621</v>
      </c>
      <c r="D204" s="19">
        <f t="shared" si="53"/>
        <v>0</v>
      </c>
      <c r="E204" s="18"/>
      <c r="F204" s="18"/>
      <c r="G204" s="18"/>
      <c r="H204" s="18"/>
      <c r="I204" s="18"/>
      <c r="J204" s="20"/>
    </row>
    <row r="205" spans="1:10" ht="27.75" customHeight="1">
      <c r="A205" s="64">
        <v>5156</v>
      </c>
      <c r="B205" s="57">
        <v>921400</v>
      </c>
      <c r="C205" s="62" t="s">
        <v>749</v>
      </c>
      <c r="D205" s="19">
        <f t="shared" si="53"/>
        <v>0</v>
      </c>
      <c r="E205" s="18"/>
      <c r="F205" s="18"/>
      <c r="G205" s="18"/>
      <c r="H205" s="18"/>
      <c r="I205" s="18"/>
      <c r="J205" s="20"/>
    </row>
    <row r="206" spans="1:10" ht="27.75" customHeight="1">
      <c r="A206" s="64">
        <v>5157</v>
      </c>
      <c r="B206" s="57">
        <v>921500</v>
      </c>
      <c r="C206" s="62" t="s">
        <v>345</v>
      </c>
      <c r="D206" s="19">
        <f t="shared" si="53"/>
        <v>0</v>
      </c>
      <c r="E206" s="18"/>
      <c r="F206" s="18"/>
      <c r="G206" s="18"/>
      <c r="H206" s="18"/>
      <c r="I206" s="18"/>
      <c r="J206" s="20"/>
    </row>
    <row r="207" spans="1:10" ht="27.75" customHeight="1">
      <c r="A207" s="64">
        <v>5158</v>
      </c>
      <c r="B207" s="57">
        <v>921600</v>
      </c>
      <c r="C207" s="62" t="s">
        <v>26</v>
      </c>
      <c r="D207" s="19">
        <f t="shared" si="53"/>
        <v>0</v>
      </c>
      <c r="E207" s="18"/>
      <c r="F207" s="18"/>
      <c r="G207" s="18"/>
      <c r="H207" s="18"/>
      <c r="I207" s="18"/>
      <c r="J207" s="20"/>
    </row>
    <row r="208" spans="1:10" ht="27.75" customHeight="1">
      <c r="A208" s="64">
        <v>5159</v>
      </c>
      <c r="B208" s="57">
        <v>921700</v>
      </c>
      <c r="C208" s="62" t="s">
        <v>293</v>
      </c>
      <c r="D208" s="19">
        <f t="shared" si="53"/>
        <v>0</v>
      </c>
      <c r="E208" s="18"/>
      <c r="F208" s="18"/>
      <c r="G208" s="18"/>
      <c r="H208" s="18"/>
      <c r="I208" s="18"/>
      <c r="J208" s="20"/>
    </row>
    <row r="209" spans="1:10" ht="27.75" customHeight="1">
      <c r="A209" s="64">
        <v>5160</v>
      </c>
      <c r="B209" s="57">
        <v>921800</v>
      </c>
      <c r="C209" s="62" t="s">
        <v>294</v>
      </c>
      <c r="D209" s="19">
        <f t="shared" si="53"/>
        <v>0</v>
      </c>
      <c r="E209" s="18"/>
      <c r="F209" s="18"/>
      <c r="G209" s="18"/>
      <c r="H209" s="18"/>
      <c r="I209" s="18"/>
      <c r="J209" s="20"/>
    </row>
    <row r="210" spans="1:10" ht="27.75" customHeight="1">
      <c r="A210" s="64">
        <v>5161</v>
      </c>
      <c r="B210" s="57">
        <v>921900</v>
      </c>
      <c r="C210" s="62" t="s">
        <v>42</v>
      </c>
      <c r="D210" s="19">
        <f t="shared" si="53"/>
        <v>0</v>
      </c>
      <c r="E210" s="18"/>
      <c r="F210" s="18"/>
      <c r="G210" s="18"/>
      <c r="H210" s="18"/>
      <c r="I210" s="18"/>
      <c r="J210" s="20"/>
    </row>
    <row r="211" spans="1:10" ht="27.75" customHeight="1">
      <c r="A211" s="52">
        <v>5162</v>
      </c>
      <c r="B211" s="14">
        <v>922000</v>
      </c>
      <c r="C211" s="61" t="s">
        <v>750</v>
      </c>
      <c r="D211" s="16">
        <f>SUM(E211:J211)</f>
        <v>0</v>
      </c>
      <c r="E211" s="16">
        <f t="shared" ref="E211:J211" si="57">SUM(E212:E223)</f>
        <v>0</v>
      </c>
      <c r="F211" s="16">
        <f t="shared" si="57"/>
        <v>0</v>
      </c>
      <c r="G211" s="16">
        <f t="shared" si="57"/>
        <v>0</v>
      </c>
      <c r="H211" s="16">
        <f t="shared" si="57"/>
        <v>0</v>
      </c>
      <c r="I211" s="16">
        <f t="shared" si="57"/>
        <v>0</v>
      </c>
      <c r="J211" s="17">
        <f t="shared" si="57"/>
        <v>0</v>
      </c>
    </row>
    <row r="212" spans="1:10" ht="27.75" customHeight="1">
      <c r="A212" s="64">
        <v>5163</v>
      </c>
      <c r="B212" s="57">
        <v>922100</v>
      </c>
      <c r="C212" s="62" t="s">
        <v>43</v>
      </c>
      <c r="D212" s="19">
        <f t="shared" ref="D212:D224" si="58">SUM(E212:J212)</f>
        <v>0</v>
      </c>
      <c r="E212" s="18"/>
      <c r="F212" s="18"/>
      <c r="G212" s="18"/>
      <c r="H212" s="18"/>
      <c r="I212" s="18"/>
      <c r="J212" s="20"/>
    </row>
    <row r="213" spans="1:10" ht="27.75" customHeight="1">
      <c r="A213" s="64">
        <v>5164</v>
      </c>
      <c r="B213" s="57">
        <v>922200</v>
      </c>
      <c r="C213" s="62" t="s">
        <v>44</v>
      </c>
      <c r="D213" s="19">
        <f t="shared" si="58"/>
        <v>0</v>
      </c>
      <c r="E213" s="18"/>
      <c r="F213" s="18"/>
      <c r="G213" s="18"/>
      <c r="H213" s="18"/>
      <c r="I213" s="18"/>
      <c r="J213" s="20"/>
    </row>
    <row r="214" spans="1:10" ht="27.75" customHeight="1">
      <c r="A214" s="64">
        <v>5165</v>
      </c>
      <c r="B214" s="57">
        <v>922300</v>
      </c>
      <c r="C214" s="62" t="s">
        <v>99</v>
      </c>
      <c r="D214" s="19">
        <f t="shared" si="58"/>
        <v>0</v>
      </c>
      <c r="E214" s="18"/>
      <c r="F214" s="18"/>
      <c r="G214" s="18"/>
      <c r="H214" s="18"/>
      <c r="I214" s="18"/>
      <c r="J214" s="20"/>
    </row>
    <row r="215" spans="1:10" ht="27.75" customHeight="1">
      <c r="A215" s="64">
        <v>5166</v>
      </c>
      <c r="B215" s="57">
        <v>922400</v>
      </c>
      <c r="C215" s="62" t="s">
        <v>100</v>
      </c>
      <c r="D215" s="19">
        <f t="shared" si="58"/>
        <v>0</v>
      </c>
      <c r="E215" s="18"/>
      <c r="F215" s="18"/>
      <c r="G215" s="18"/>
      <c r="H215" s="18"/>
      <c r="I215" s="18"/>
      <c r="J215" s="20"/>
    </row>
    <row r="216" spans="1:10" ht="27.75" customHeight="1">
      <c r="A216" s="64">
        <v>5167</v>
      </c>
      <c r="B216" s="57">
        <v>922500</v>
      </c>
      <c r="C216" s="62" t="s">
        <v>197</v>
      </c>
      <c r="D216" s="19">
        <f t="shared" si="58"/>
        <v>0</v>
      </c>
      <c r="E216" s="18"/>
      <c r="F216" s="18"/>
      <c r="G216" s="18"/>
      <c r="H216" s="18"/>
      <c r="I216" s="18"/>
      <c r="J216" s="20"/>
    </row>
    <row r="217" spans="1:10" ht="12.75" customHeight="1">
      <c r="A217" s="159" t="s">
        <v>488</v>
      </c>
      <c r="B217" s="160" t="s">
        <v>489</v>
      </c>
      <c r="C217" s="161" t="s">
        <v>490</v>
      </c>
      <c r="D217" s="152" t="s">
        <v>846</v>
      </c>
      <c r="E217" s="152"/>
      <c r="F217" s="152"/>
      <c r="G217" s="152"/>
      <c r="H217" s="152"/>
      <c r="I217" s="152"/>
      <c r="J217" s="155"/>
    </row>
    <row r="218" spans="1:10">
      <c r="A218" s="159"/>
      <c r="B218" s="160"/>
      <c r="C218" s="161"/>
      <c r="D218" s="156" t="s">
        <v>867</v>
      </c>
      <c r="E218" s="152" t="s">
        <v>849</v>
      </c>
      <c r="F218" s="152"/>
      <c r="G218" s="152"/>
      <c r="H218" s="152"/>
      <c r="I218" s="152" t="s">
        <v>848</v>
      </c>
      <c r="J218" s="155" t="s">
        <v>63</v>
      </c>
    </row>
    <row r="219" spans="1:10" ht="25.5">
      <c r="A219" s="159"/>
      <c r="B219" s="160"/>
      <c r="C219" s="161"/>
      <c r="D219" s="156"/>
      <c r="E219" s="100" t="s">
        <v>420</v>
      </c>
      <c r="F219" s="100" t="s">
        <v>421</v>
      </c>
      <c r="G219" s="100" t="s">
        <v>847</v>
      </c>
      <c r="H219" s="100" t="s">
        <v>62</v>
      </c>
      <c r="I219" s="152"/>
      <c r="J219" s="155"/>
    </row>
    <row r="220" spans="1:10">
      <c r="A220" s="105" t="s">
        <v>379</v>
      </c>
      <c r="B220" s="106" t="s">
        <v>380</v>
      </c>
      <c r="C220" s="110" t="s">
        <v>381</v>
      </c>
      <c r="D220" s="103">
        <v>4</v>
      </c>
      <c r="E220" s="103" t="s">
        <v>383</v>
      </c>
      <c r="F220" s="103" t="s">
        <v>384</v>
      </c>
      <c r="G220" s="103" t="s">
        <v>385</v>
      </c>
      <c r="H220" s="103" t="s">
        <v>386</v>
      </c>
      <c r="I220" s="103" t="s">
        <v>387</v>
      </c>
      <c r="J220" s="104" t="s">
        <v>388</v>
      </c>
    </row>
    <row r="221" spans="1:10" ht="28.5" customHeight="1">
      <c r="A221" s="64">
        <v>5168</v>
      </c>
      <c r="B221" s="57">
        <v>922600</v>
      </c>
      <c r="C221" s="62" t="s">
        <v>606</v>
      </c>
      <c r="D221" s="19">
        <f t="shared" si="58"/>
        <v>0</v>
      </c>
      <c r="E221" s="18"/>
      <c r="F221" s="18"/>
      <c r="G221" s="18"/>
      <c r="H221" s="18"/>
      <c r="I221" s="18"/>
      <c r="J221" s="20"/>
    </row>
    <row r="222" spans="1:10" ht="28.5" customHeight="1">
      <c r="A222" s="64">
        <v>5169</v>
      </c>
      <c r="B222" s="57">
        <v>922700</v>
      </c>
      <c r="C222" s="62" t="s">
        <v>607</v>
      </c>
      <c r="D222" s="19">
        <f t="shared" si="58"/>
        <v>0</v>
      </c>
      <c r="E222" s="18"/>
      <c r="F222" s="18"/>
      <c r="G222" s="18"/>
      <c r="H222" s="18"/>
      <c r="I222" s="18"/>
      <c r="J222" s="20"/>
    </row>
    <row r="223" spans="1:10" ht="28.5" customHeight="1">
      <c r="A223" s="64">
        <v>5170</v>
      </c>
      <c r="B223" s="57">
        <v>922800</v>
      </c>
      <c r="C223" s="62" t="s">
        <v>346</v>
      </c>
      <c r="D223" s="19">
        <f t="shared" si="58"/>
        <v>0</v>
      </c>
      <c r="E223" s="18"/>
      <c r="F223" s="18"/>
      <c r="G223" s="18"/>
      <c r="H223" s="18"/>
      <c r="I223" s="18"/>
      <c r="J223" s="20"/>
    </row>
    <row r="224" spans="1:10" ht="28.5" customHeight="1" thickBot="1">
      <c r="A224" s="65">
        <v>5171</v>
      </c>
      <c r="B224" s="58"/>
      <c r="C224" s="63" t="s">
        <v>751</v>
      </c>
      <c r="D224" s="23">
        <f t="shared" si="58"/>
        <v>307273</v>
      </c>
      <c r="E224" s="23">
        <f t="shared" ref="E224:J224" si="59">E22+E176</f>
        <v>4700</v>
      </c>
      <c r="F224" s="23">
        <f t="shared" si="59"/>
        <v>12000</v>
      </c>
      <c r="G224" s="23">
        <f t="shared" si="59"/>
        <v>13000</v>
      </c>
      <c r="H224" s="23">
        <f t="shared" si="59"/>
        <v>265810</v>
      </c>
      <c r="I224" s="23">
        <f t="shared" si="59"/>
        <v>0</v>
      </c>
      <c r="J224" s="24">
        <f t="shared" si="59"/>
        <v>11763</v>
      </c>
    </row>
    <row r="225" spans="1:10">
      <c r="A225" s="66"/>
      <c r="B225" s="59"/>
      <c r="C225" s="136"/>
      <c r="D225" s="25"/>
      <c r="E225" s="25"/>
      <c r="F225" s="25"/>
      <c r="G225" s="25"/>
      <c r="H225" s="25"/>
      <c r="I225" s="25"/>
      <c r="J225" s="25"/>
    </row>
    <row r="226" spans="1:10">
      <c r="A226" s="66"/>
      <c r="B226" s="59"/>
      <c r="C226" s="136"/>
      <c r="D226" s="25"/>
      <c r="E226" s="25"/>
      <c r="F226" s="25"/>
      <c r="G226" s="25"/>
      <c r="H226" s="25"/>
      <c r="I226" s="25"/>
      <c r="J226" s="25"/>
    </row>
    <row r="227" spans="1:10">
      <c r="A227" s="67" t="s">
        <v>332</v>
      </c>
      <c r="B227" s="59"/>
      <c r="C227" s="136"/>
      <c r="D227" s="25"/>
      <c r="E227" s="25"/>
      <c r="F227" s="25"/>
      <c r="G227" s="25"/>
      <c r="H227" s="25"/>
      <c r="I227" s="25"/>
      <c r="J227" s="25"/>
    </row>
    <row r="228" spans="1:10" ht="13.5" thickBot="1">
      <c r="A228" s="66"/>
      <c r="B228" s="59"/>
      <c r="C228" s="136"/>
      <c r="D228" s="25"/>
      <c r="E228" s="25"/>
      <c r="F228" s="25"/>
      <c r="G228" s="25"/>
      <c r="H228" s="25"/>
      <c r="I228" s="25" t="s">
        <v>210</v>
      </c>
      <c r="J228" s="25"/>
    </row>
    <row r="229" spans="1:10" ht="12.75" customHeight="1">
      <c r="A229" s="165" t="s">
        <v>488</v>
      </c>
      <c r="B229" s="162" t="s">
        <v>489</v>
      </c>
      <c r="C229" s="162" t="s">
        <v>490</v>
      </c>
      <c r="D229" s="162" t="s">
        <v>866</v>
      </c>
      <c r="E229" s="163"/>
      <c r="F229" s="163"/>
      <c r="G229" s="163"/>
      <c r="H229" s="163"/>
      <c r="I229" s="163"/>
      <c r="J229" s="164"/>
    </row>
    <row r="230" spans="1:10">
      <c r="A230" s="166"/>
      <c r="B230" s="158"/>
      <c r="C230" s="167"/>
      <c r="D230" s="157" t="s">
        <v>868</v>
      </c>
      <c r="E230" s="157" t="s">
        <v>390</v>
      </c>
      <c r="F230" s="158"/>
      <c r="G230" s="158"/>
      <c r="H230" s="158"/>
      <c r="I230" s="157" t="s">
        <v>848</v>
      </c>
      <c r="J230" s="168" t="s">
        <v>63</v>
      </c>
    </row>
    <row r="231" spans="1:10" ht="25.5">
      <c r="A231" s="166"/>
      <c r="B231" s="158"/>
      <c r="C231" s="167"/>
      <c r="D231" s="158"/>
      <c r="E231" s="92" t="s">
        <v>347</v>
      </c>
      <c r="F231" s="92" t="s">
        <v>421</v>
      </c>
      <c r="G231" s="92" t="s">
        <v>847</v>
      </c>
      <c r="H231" s="92" t="s">
        <v>62</v>
      </c>
      <c r="I231" s="158"/>
      <c r="J231" s="169"/>
    </row>
    <row r="232" spans="1:10">
      <c r="A232" s="97">
        <v>1</v>
      </c>
      <c r="B232" s="92">
        <v>2</v>
      </c>
      <c r="C232" s="109">
        <v>3</v>
      </c>
      <c r="D232" s="98">
        <v>4</v>
      </c>
      <c r="E232" s="98">
        <v>5</v>
      </c>
      <c r="F232" s="98">
        <v>6</v>
      </c>
      <c r="G232" s="98">
        <v>7</v>
      </c>
      <c r="H232" s="98">
        <v>8</v>
      </c>
      <c r="I232" s="98">
        <v>9</v>
      </c>
      <c r="J232" s="99">
        <v>10</v>
      </c>
    </row>
    <row r="233" spans="1:10" ht="26.25" customHeight="1">
      <c r="A233" s="68">
        <v>5172</v>
      </c>
      <c r="B233" s="14"/>
      <c r="C233" s="61" t="s">
        <v>752</v>
      </c>
      <c r="D233" s="16">
        <f t="shared" ref="D233:D304" si="60">SUM(E233:J233)</f>
        <v>307273</v>
      </c>
      <c r="E233" s="16">
        <f t="shared" ref="E233:J233" si="61">E234+E430</f>
        <v>4700</v>
      </c>
      <c r="F233" s="16">
        <f t="shared" si="61"/>
        <v>12000</v>
      </c>
      <c r="G233" s="16">
        <f t="shared" si="61"/>
        <v>13000</v>
      </c>
      <c r="H233" s="16">
        <f t="shared" si="61"/>
        <v>265810</v>
      </c>
      <c r="I233" s="16">
        <f t="shared" si="61"/>
        <v>0</v>
      </c>
      <c r="J233" s="17">
        <f t="shared" si="61"/>
        <v>11763</v>
      </c>
    </row>
    <row r="234" spans="1:10" ht="26.25" customHeight="1">
      <c r="A234" s="68">
        <v>5173</v>
      </c>
      <c r="B234" s="14">
        <v>400000</v>
      </c>
      <c r="C234" s="61" t="s">
        <v>753</v>
      </c>
      <c r="D234" s="16">
        <f t="shared" si="60"/>
        <v>286828</v>
      </c>
      <c r="E234" s="16">
        <f t="shared" ref="E234:J234" si="62">E235+E261+E310+E329+E357+E370+E390+E409</f>
        <v>300</v>
      </c>
      <c r="F234" s="16">
        <f t="shared" si="62"/>
        <v>0</v>
      </c>
      <c r="G234" s="16">
        <f t="shared" si="62"/>
        <v>10000</v>
      </c>
      <c r="H234" s="16">
        <f t="shared" si="62"/>
        <v>265810</v>
      </c>
      <c r="I234" s="16">
        <f t="shared" si="62"/>
        <v>0</v>
      </c>
      <c r="J234" s="17">
        <f t="shared" si="62"/>
        <v>10718</v>
      </c>
    </row>
    <row r="235" spans="1:10" ht="26.25" customHeight="1">
      <c r="A235" s="68">
        <v>5174</v>
      </c>
      <c r="B235" s="14">
        <v>410000</v>
      </c>
      <c r="C235" s="61" t="s">
        <v>754</v>
      </c>
      <c r="D235" s="16">
        <f t="shared" si="60"/>
        <v>241742</v>
      </c>
      <c r="E235" s="16">
        <f t="shared" ref="E235:J235" si="63">E236+E238+E242+E244+E253+E255+E257+E259</f>
        <v>0</v>
      </c>
      <c r="F235" s="16">
        <f t="shared" si="63"/>
        <v>0</v>
      </c>
      <c r="G235" s="16">
        <f t="shared" si="63"/>
        <v>4104</v>
      </c>
      <c r="H235" s="16">
        <f t="shared" si="63"/>
        <v>234917</v>
      </c>
      <c r="I235" s="16">
        <f t="shared" si="63"/>
        <v>0</v>
      </c>
      <c r="J235" s="17">
        <f t="shared" si="63"/>
        <v>2721</v>
      </c>
    </row>
    <row r="236" spans="1:10" ht="26.25" customHeight="1">
      <c r="A236" s="68">
        <v>5175</v>
      </c>
      <c r="B236" s="14">
        <v>411000</v>
      </c>
      <c r="C236" s="61" t="s">
        <v>755</v>
      </c>
      <c r="D236" s="16">
        <f t="shared" si="60"/>
        <v>193491</v>
      </c>
      <c r="E236" s="16">
        <f t="shared" ref="E236:J236" si="64">E237</f>
        <v>0</v>
      </c>
      <c r="F236" s="16">
        <f t="shared" si="64"/>
        <v>0</v>
      </c>
      <c r="G236" s="16">
        <f t="shared" si="64"/>
        <v>3494</v>
      </c>
      <c r="H236" s="16">
        <f t="shared" si="64"/>
        <v>187735</v>
      </c>
      <c r="I236" s="16">
        <f t="shared" si="64"/>
        <v>0</v>
      </c>
      <c r="J236" s="17">
        <f t="shared" si="64"/>
        <v>2262</v>
      </c>
    </row>
    <row r="237" spans="1:10" ht="24" customHeight="1">
      <c r="A237" s="69">
        <v>5176</v>
      </c>
      <c r="B237" s="57">
        <v>411100</v>
      </c>
      <c r="C237" s="62" t="s">
        <v>348</v>
      </c>
      <c r="D237" s="19">
        <f t="shared" si="60"/>
        <v>193491</v>
      </c>
      <c r="E237" s="18"/>
      <c r="F237" s="18"/>
      <c r="G237" s="18">
        <v>3494</v>
      </c>
      <c r="H237" s="18">
        <v>187735</v>
      </c>
      <c r="I237" s="18"/>
      <c r="J237" s="20">
        <v>2262</v>
      </c>
    </row>
    <row r="238" spans="1:10" ht="25.5">
      <c r="A238" s="68">
        <v>5177</v>
      </c>
      <c r="B238" s="14">
        <v>412000</v>
      </c>
      <c r="C238" s="61" t="s">
        <v>756</v>
      </c>
      <c r="D238" s="16">
        <f t="shared" si="60"/>
        <v>32523</v>
      </c>
      <c r="E238" s="16">
        <f t="shared" ref="E238:J238" si="65">SUM(E239:E241)</f>
        <v>0</v>
      </c>
      <c r="F238" s="16">
        <f t="shared" si="65"/>
        <v>0</v>
      </c>
      <c r="G238" s="16">
        <f t="shared" si="65"/>
        <v>564</v>
      </c>
      <c r="H238" s="16">
        <f t="shared" si="65"/>
        <v>31719</v>
      </c>
      <c r="I238" s="16">
        <f t="shared" si="65"/>
        <v>0</v>
      </c>
      <c r="J238" s="17">
        <f t="shared" si="65"/>
        <v>240</v>
      </c>
    </row>
    <row r="239" spans="1:10" ht="21.75" customHeight="1">
      <c r="A239" s="69">
        <v>5178</v>
      </c>
      <c r="B239" s="57">
        <v>412100</v>
      </c>
      <c r="C239" s="62" t="s">
        <v>757</v>
      </c>
      <c r="D239" s="19">
        <f t="shared" si="60"/>
        <v>22473</v>
      </c>
      <c r="E239" s="18"/>
      <c r="F239" s="18"/>
      <c r="G239" s="18">
        <v>384</v>
      </c>
      <c r="H239" s="18">
        <v>21923</v>
      </c>
      <c r="I239" s="18"/>
      <c r="J239" s="20">
        <v>166</v>
      </c>
    </row>
    <row r="240" spans="1:10" ht="21.75" customHeight="1">
      <c r="A240" s="69">
        <v>5179</v>
      </c>
      <c r="B240" s="57">
        <v>412200</v>
      </c>
      <c r="C240" s="62" t="s">
        <v>17</v>
      </c>
      <c r="D240" s="19">
        <f t="shared" si="60"/>
        <v>10050</v>
      </c>
      <c r="E240" s="18"/>
      <c r="F240" s="18"/>
      <c r="G240" s="18">
        <v>180</v>
      </c>
      <c r="H240" s="18">
        <v>9796</v>
      </c>
      <c r="I240" s="18"/>
      <c r="J240" s="20">
        <v>74</v>
      </c>
    </row>
    <row r="241" spans="1:10" ht="21.75" customHeight="1">
      <c r="A241" s="69">
        <v>5180</v>
      </c>
      <c r="B241" s="57">
        <v>412300</v>
      </c>
      <c r="C241" s="62" t="s">
        <v>18</v>
      </c>
      <c r="D241" s="19">
        <f t="shared" si="60"/>
        <v>0</v>
      </c>
      <c r="E241" s="18"/>
      <c r="F241" s="18"/>
      <c r="G241" s="18"/>
      <c r="H241" s="18"/>
      <c r="I241" s="18"/>
      <c r="J241" s="20"/>
    </row>
    <row r="242" spans="1:10" ht="21.75" customHeight="1">
      <c r="A242" s="68">
        <v>5181</v>
      </c>
      <c r="B242" s="14">
        <v>413000</v>
      </c>
      <c r="C242" s="61" t="s">
        <v>758</v>
      </c>
      <c r="D242" s="16">
        <f t="shared" si="60"/>
        <v>0</v>
      </c>
      <c r="E242" s="16">
        <f t="shared" ref="E242:J242" si="66">E243</f>
        <v>0</v>
      </c>
      <c r="F242" s="16">
        <f t="shared" si="66"/>
        <v>0</v>
      </c>
      <c r="G242" s="16">
        <f t="shared" si="66"/>
        <v>0</v>
      </c>
      <c r="H242" s="16">
        <f t="shared" si="66"/>
        <v>0</v>
      </c>
      <c r="I242" s="16">
        <f t="shared" si="66"/>
        <v>0</v>
      </c>
      <c r="J242" s="17">
        <f t="shared" si="66"/>
        <v>0</v>
      </c>
    </row>
    <row r="243" spans="1:10" ht="21.75" customHeight="1">
      <c r="A243" s="69">
        <v>5182</v>
      </c>
      <c r="B243" s="57">
        <v>413100</v>
      </c>
      <c r="C243" s="62" t="s">
        <v>19</v>
      </c>
      <c r="D243" s="19">
        <f t="shared" si="60"/>
        <v>0</v>
      </c>
      <c r="E243" s="18"/>
      <c r="F243" s="18"/>
      <c r="G243" s="18"/>
      <c r="H243" s="18"/>
      <c r="I243" s="18"/>
      <c r="J243" s="20"/>
    </row>
    <row r="244" spans="1:10" ht="29.25" customHeight="1">
      <c r="A244" s="68">
        <v>5183</v>
      </c>
      <c r="B244" s="14">
        <v>414000</v>
      </c>
      <c r="C244" s="61" t="s">
        <v>759</v>
      </c>
      <c r="D244" s="16">
        <f t="shared" si="60"/>
        <v>4264</v>
      </c>
      <c r="E244" s="16">
        <f t="shared" ref="E244:J244" si="67">SUM(E245:E252)</f>
        <v>0</v>
      </c>
      <c r="F244" s="16">
        <f t="shared" si="67"/>
        <v>0</v>
      </c>
      <c r="G244" s="16">
        <f t="shared" si="67"/>
        <v>0</v>
      </c>
      <c r="H244" s="16">
        <f t="shared" si="67"/>
        <v>4148</v>
      </c>
      <c r="I244" s="16">
        <f t="shared" si="67"/>
        <v>0</v>
      </c>
      <c r="J244" s="17">
        <f t="shared" si="67"/>
        <v>116</v>
      </c>
    </row>
    <row r="245" spans="1:10" ht="27" customHeight="1">
      <c r="A245" s="69">
        <v>5184</v>
      </c>
      <c r="B245" s="57">
        <v>414100</v>
      </c>
      <c r="C245" s="62" t="s">
        <v>349</v>
      </c>
      <c r="D245" s="19">
        <f t="shared" si="60"/>
        <v>0</v>
      </c>
      <c r="E245" s="18"/>
      <c r="F245" s="18"/>
      <c r="G245" s="18"/>
      <c r="H245" s="18"/>
      <c r="I245" s="18"/>
      <c r="J245" s="20"/>
    </row>
    <row r="246" spans="1:10" ht="21.75" customHeight="1">
      <c r="A246" s="69">
        <v>5185</v>
      </c>
      <c r="B246" s="57">
        <v>414200</v>
      </c>
      <c r="C246" s="62" t="s">
        <v>10</v>
      </c>
      <c r="D246" s="19">
        <f t="shared" si="60"/>
        <v>0</v>
      </c>
      <c r="E246" s="18"/>
      <c r="F246" s="18"/>
      <c r="G246" s="18"/>
      <c r="H246" s="18"/>
      <c r="I246" s="18"/>
      <c r="J246" s="20"/>
    </row>
    <row r="247" spans="1:10" ht="21.75" customHeight="1">
      <c r="A247" s="69">
        <v>5186</v>
      </c>
      <c r="B247" s="57">
        <v>414300</v>
      </c>
      <c r="C247" s="62" t="s">
        <v>11</v>
      </c>
      <c r="D247" s="19">
        <f t="shared" si="60"/>
        <v>1636</v>
      </c>
      <c r="E247" s="18"/>
      <c r="F247" s="18"/>
      <c r="G247" s="18"/>
      <c r="H247" s="18">
        <v>1520</v>
      </c>
      <c r="I247" s="18"/>
      <c r="J247" s="20">
        <v>116</v>
      </c>
    </row>
    <row r="248" spans="1:10" ht="12.75" customHeight="1">
      <c r="A248" s="170" t="s">
        <v>488</v>
      </c>
      <c r="B248" s="171" t="s">
        <v>489</v>
      </c>
      <c r="C248" s="172" t="s">
        <v>490</v>
      </c>
      <c r="D248" s="157" t="s">
        <v>866</v>
      </c>
      <c r="E248" s="158"/>
      <c r="F248" s="158"/>
      <c r="G248" s="158"/>
      <c r="H248" s="158"/>
      <c r="I248" s="158"/>
      <c r="J248" s="169"/>
    </row>
    <row r="249" spans="1:10" ht="12.75" customHeight="1">
      <c r="A249" s="170"/>
      <c r="B249" s="171"/>
      <c r="C249" s="172"/>
      <c r="D249" s="157" t="s">
        <v>868</v>
      </c>
      <c r="E249" s="157" t="s">
        <v>390</v>
      </c>
      <c r="F249" s="158"/>
      <c r="G249" s="158"/>
      <c r="H249" s="158"/>
      <c r="I249" s="157" t="s">
        <v>848</v>
      </c>
      <c r="J249" s="168" t="s">
        <v>63</v>
      </c>
    </row>
    <row r="250" spans="1:10" ht="25.5">
      <c r="A250" s="170"/>
      <c r="B250" s="171"/>
      <c r="C250" s="172"/>
      <c r="D250" s="158"/>
      <c r="E250" s="92" t="s">
        <v>347</v>
      </c>
      <c r="F250" s="92" t="s">
        <v>421</v>
      </c>
      <c r="G250" s="92" t="s">
        <v>847</v>
      </c>
      <c r="H250" s="92" t="s">
        <v>62</v>
      </c>
      <c r="I250" s="158"/>
      <c r="J250" s="169"/>
    </row>
    <row r="251" spans="1:10">
      <c r="A251" s="95" t="s">
        <v>379</v>
      </c>
      <c r="B251" s="96" t="s">
        <v>380</v>
      </c>
      <c r="C251" s="111" t="s">
        <v>381</v>
      </c>
      <c r="D251" s="93">
        <v>4</v>
      </c>
      <c r="E251" s="93" t="s">
        <v>383</v>
      </c>
      <c r="F251" s="93" t="s">
        <v>384</v>
      </c>
      <c r="G251" s="93" t="s">
        <v>385</v>
      </c>
      <c r="H251" s="93" t="s">
        <v>386</v>
      </c>
      <c r="I251" s="93" t="s">
        <v>387</v>
      </c>
      <c r="J251" s="94" t="s">
        <v>388</v>
      </c>
    </row>
    <row r="252" spans="1:10" ht="25.5">
      <c r="A252" s="69">
        <v>5187</v>
      </c>
      <c r="B252" s="57">
        <v>414400</v>
      </c>
      <c r="C252" s="62" t="s">
        <v>544</v>
      </c>
      <c r="D252" s="19">
        <f t="shared" si="60"/>
        <v>2628</v>
      </c>
      <c r="E252" s="18"/>
      <c r="F252" s="18"/>
      <c r="G252" s="18"/>
      <c r="H252" s="18">
        <v>2628</v>
      </c>
      <c r="I252" s="18"/>
      <c r="J252" s="20"/>
    </row>
    <row r="253" spans="1:10" ht="17.25" customHeight="1">
      <c r="A253" s="68">
        <v>5188</v>
      </c>
      <c r="B253" s="14">
        <v>415000</v>
      </c>
      <c r="C253" s="61" t="s">
        <v>760</v>
      </c>
      <c r="D253" s="16">
        <f t="shared" si="60"/>
        <v>8083</v>
      </c>
      <c r="E253" s="16">
        <f t="shared" ref="E253:J253" si="68">E254</f>
        <v>0</v>
      </c>
      <c r="F253" s="16">
        <f t="shared" si="68"/>
        <v>0</v>
      </c>
      <c r="G253" s="16">
        <f t="shared" si="68"/>
        <v>46</v>
      </c>
      <c r="H253" s="16">
        <f t="shared" si="68"/>
        <v>7934</v>
      </c>
      <c r="I253" s="16">
        <f t="shared" si="68"/>
        <v>0</v>
      </c>
      <c r="J253" s="17">
        <f t="shared" si="68"/>
        <v>103</v>
      </c>
    </row>
    <row r="254" spans="1:10" ht="17.25" customHeight="1">
      <c r="A254" s="69">
        <v>5189</v>
      </c>
      <c r="B254" s="57">
        <v>415100</v>
      </c>
      <c r="C254" s="62" t="s">
        <v>545</v>
      </c>
      <c r="D254" s="19">
        <f t="shared" si="60"/>
        <v>8083</v>
      </c>
      <c r="E254" s="18"/>
      <c r="F254" s="18"/>
      <c r="G254" s="18">
        <v>46</v>
      </c>
      <c r="H254" s="18">
        <v>7934</v>
      </c>
      <c r="I254" s="18"/>
      <c r="J254" s="20">
        <v>103</v>
      </c>
    </row>
    <row r="255" spans="1:10" ht="25.5">
      <c r="A255" s="68">
        <v>5190</v>
      </c>
      <c r="B255" s="14">
        <v>416000</v>
      </c>
      <c r="C255" s="61" t="s">
        <v>761</v>
      </c>
      <c r="D255" s="43">
        <f t="shared" si="60"/>
        <v>3381</v>
      </c>
      <c r="E255" s="43">
        <f t="shared" ref="E255:J255" si="69">E256</f>
        <v>0</v>
      </c>
      <c r="F255" s="43">
        <f t="shared" si="69"/>
        <v>0</v>
      </c>
      <c r="G255" s="43">
        <f t="shared" si="69"/>
        <v>0</v>
      </c>
      <c r="H255" s="43">
        <f t="shared" si="69"/>
        <v>3381</v>
      </c>
      <c r="I255" s="43">
        <f t="shared" si="69"/>
        <v>0</v>
      </c>
      <c r="J255" s="44">
        <f t="shared" si="69"/>
        <v>0</v>
      </c>
    </row>
    <row r="256" spans="1:10" ht="17.25" customHeight="1">
      <c r="A256" s="69">
        <v>5191</v>
      </c>
      <c r="B256" s="57">
        <v>416100</v>
      </c>
      <c r="C256" s="62" t="s">
        <v>546</v>
      </c>
      <c r="D256" s="19">
        <f t="shared" si="60"/>
        <v>3381</v>
      </c>
      <c r="E256" s="18"/>
      <c r="F256" s="18"/>
      <c r="G256" s="18"/>
      <c r="H256" s="18">
        <v>3381</v>
      </c>
      <c r="I256" s="18"/>
      <c r="J256" s="20"/>
    </row>
    <row r="257" spans="1:10" ht="17.25" customHeight="1">
      <c r="A257" s="68">
        <v>5192</v>
      </c>
      <c r="B257" s="14">
        <v>417000</v>
      </c>
      <c r="C257" s="61" t="s">
        <v>762</v>
      </c>
      <c r="D257" s="16">
        <f t="shared" si="60"/>
        <v>0</v>
      </c>
      <c r="E257" s="16">
        <f t="shared" ref="E257:J257" si="70">E258</f>
        <v>0</v>
      </c>
      <c r="F257" s="16">
        <f t="shared" si="70"/>
        <v>0</v>
      </c>
      <c r="G257" s="16">
        <f t="shared" si="70"/>
        <v>0</v>
      </c>
      <c r="H257" s="16">
        <f t="shared" si="70"/>
        <v>0</v>
      </c>
      <c r="I257" s="16">
        <f t="shared" si="70"/>
        <v>0</v>
      </c>
      <c r="J257" s="17">
        <f t="shared" si="70"/>
        <v>0</v>
      </c>
    </row>
    <row r="258" spans="1:10" ht="17.25" customHeight="1">
      <c r="A258" s="69">
        <v>5193</v>
      </c>
      <c r="B258" s="57">
        <v>417100</v>
      </c>
      <c r="C258" s="62" t="s">
        <v>13</v>
      </c>
      <c r="D258" s="19">
        <f t="shared" si="60"/>
        <v>0</v>
      </c>
      <c r="E258" s="18"/>
      <c r="F258" s="18"/>
      <c r="G258" s="18"/>
      <c r="H258" s="18"/>
      <c r="I258" s="18"/>
      <c r="J258" s="20"/>
    </row>
    <row r="259" spans="1:10" ht="17.25" customHeight="1">
      <c r="A259" s="68">
        <v>5194</v>
      </c>
      <c r="B259" s="14">
        <v>418000</v>
      </c>
      <c r="C259" s="61" t="s">
        <v>763</v>
      </c>
      <c r="D259" s="16">
        <f t="shared" si="60"/>
        <v>0</v>
      </c>
      <c r="E259" s="16">
        <f t="shared" ref="E259:J259" si="71">E260</f>
        <v>0</v>
      </c>
      <c r="F259" s="16">
        <f t="shared" si="71"/>
        <v>0</v>
      </c>
      <c r="G259" s="16">
        <f t="shared" si="71"/>
        <v>0</v>
      </c>
      <c r="H259" s="16">
        <f t="shared" si="71"/>
        <v>0</v>
      </c>
      <c r="I259" s="16">
        <f t="shared" si="71"/>
        <v>0</v>
      </c>
      <c r="J259" s="17">
        <f t="shared" si="71"/>
        <v>0</v>
      </c>
    </row>
    <row r="260" spans="1:10" ht="17.25" customHeight="1">
      <c r="A260" s="69">
        <v>5195</v>
      </c>
      <c r="B260" s="57">
        <v>418100</v>
      </c>
      <c r="C260" s="62" t="s">
        <v>12</v>
      </c>
      <c r="D260" s="19">
        <f t="shared" si="60"/>
        <v>0</v>
      </c>
      <c r="E260" s="18"/>
      <c r="F260" s="18"/>
      <c r="G260" s="18"/>
      <c r="H260" s="18"/>
      <c r="I260" s="18"/>
      <c r="J260" s="20"/>
    </row>
    <row r="261" spans="1:10" ht="25.5">
      <c r="A261" s="68">
        <v>5196</v>
      </c>
      <c r="B261" s="14">
        <v>420000</v>
      </c>
      <c r="C261" s="61" t="s">
        <v>764</v>
      </c>
      <c r="D261" s="16">
        <f t="shared" si="60"/>
        <v>43595</v>
      </c>
      <c r="E261" s="16">
        <f t="shared" ref="E261:J261" si="72">E262+E270+E276+E289+E297+E300</f>
        <v>300</v>
      </c>
      <c r="F261" s="16">
        <f t="shared" si="72"/>
        <v>0</v>
      </c>
      <c r="G261" s="16">
        <f t="shared" si="72"/>
        <v>5896</v>
      </c>
      <c r="H261" s="16">
        <f t="shared" si="72"/>
        <v>29972</v>
      </c>
      <c r="I261" s="16">
        <f t="shared" si="72"/>
        <v>0</v>
      </c>
      <c r="J261" s="17">
        <f t="shared" si="72"/>
        <v>7427</v>
      </c>
    </row>
    <row r="262" spans="1:10" ht="17.25" customHeight="1">
      <c r="A262" s="68">
        <v>5197</v>
      </c>
      <c r="B262" s="14">
        <v>421000</v>
      </c>
      <c r="C262" s="61" t="s">
        <v>765</v>
      </c>
      <c r="D262" s="16">
        <f t="shared" si="60"/>
        <v>11560</v>
      </c>
      <c r="E262" s="16">
        <f t="shared" ref="E262:J262" si="73">SUM(E263:E269)</f>
        <v>0</v>
      </c>
      <c r="F262" s="16">
        <f t="shared" si="73"/>
        <v>0</v>
      </c>
      <c r="G262" s="16">
        <f t="shared" si="73"/>
        <v>0</v>
      </c>
      <c r="H262" s="16">
        <f t="shared" si="73"/>
        <v>10302</v>
      </c>
      <c r="I262" s="16">
        <f t="shared" si="73"/>
        <v>0</v>
      </c>
      <c r="J262" s="17">
        <f t="shared" si="73"/>
        <v>1258</v>
      </c>
    </row>
    <row r="263" spans="1:10" ht="17.25" customHeight="1">
      <c r="A263" s="69">
        <v>5198</v>
      </c>
      <c r="B263" s="57">
        <v>421100</v>
      </c>
      <c r="C263" s="62" t="s">
        <v>14</v>
      </c>
      <c r="D263" s="19">
        <f t="shared" si="60"/>
        <v>421</v>
      </c>
      <c r="E263" s="18"/>
      <c r="F263" s="18"/>
      <c r="G263" s="18"/>
      <c r="H263" s="18">
        <v>268</v>
      </c>
      <c r="I263" s="18"/>
      <c r="J263" s="20">
        <v>153</v>
      </c>
    </row>
    <row r="264" spans="1:10" ht="17.25" customHeight="1">
      <c r="A264" s="69">
        <v>5199</v>
      </c>
      <c r="B264" s="57">
        <v>421200</v>
      </c>
      <c r="C264" s="62" t="s">
        <v>15</v>
      </c>
      <c r="D264" s="19">
        <f t="shared" si="60"/>
        <v>6686</v>
      </c>
      <c r="E264" s="18"/>
      <c r="F264" s="18"/>
      <c r="G264" s="18"/>
      <c r="H264" s="18">
        <v>6026</v>
      </c>
      <c r="I264" s="18"/>
      <c r="J264" s="20">
        <v>660</v>
      </c>
    </row>
    <row r="265" spans="1:10" ht="17.25" customHeight="1">
      <c r="A265" s="69">
        <v>5200</v>
      </c>
      <c r="B265" s="57">
        <v>421300</v>
      </c>
      <c r="C265" s="62" t="s">
        <v>16</v>
      </c>
      <c r="D265" s="19">
        <f t="shared" si="60"/>
        <v>1834</v>
      </c>
      <c r="E265" s="18"/>
      <c r="F265" s="18"/>
      <c r="G265" s="18"/>
      <c r="H265" s="18">
        <v>1652</v>
      </c>
      <c r="I265" s="18"/>
      <c r="J265" s="20">
        <v>182</v>
      </c>
    </row>
    <row r="266" spans="1:10" ht="17.25" customHeight="1">
      <c r="A266" s="69">
        <v>5201</v>
      </c>
      <c r="B266" s="57">
        <v>421400</v>
      </c>
      <c r="C266" s="62" t="s">
        <v>64</v>
      </c>
      <c r="D266" s="19">
        <f t="shared" si="60"/>
        <v>1693</v>
      </c>
      <c r="E266" s="18"/>
      <c r="F266" s="18"/>
      <c r="G266" s="18"/>
      <c r="H266" s="18">
        <v>1530</v>
      </c>
      <c r="I266" s="18"/>
      <c r="J266" s="20">
        <v>163</v>
      </c>
    </row>
    <row r="267" spans="1:10" ht="17.25" customHeight="1">
      <c r="A267" s="69">
        <v>5202</v>
      </c>
      <c r="B267" s="57">
        <v>421500</v>
      </c>
      <c r="C267" s="62" t="s">
        <v>65</v>
      </c>
      <c r="D267" s="19">
        <f t="shared" si="60"/>
        <v>926</v>
      </c>
      <c r="E267" s="18"/>
      <c r="F267" s="18"/>
      <c r="G267" s="18"/>
      <c r="H267" s="18">
        <v>826</v>
      </c>
      <c r="I267" s="18"/>
      <c r="J267" s="20">
        <v>100</v>
      </c>
    </row>
    <row r="268" spans="1:10" ht="17.25" customHeight="1">
      <c r="A268" s="69">
        <v>5203</v>
      </c>
      <c r="B268" s="57">
        <v>421600</v>
      </c>
      <c r="C268" s="62" t="s">
        <v>66</v>
      </c>
      <c r="D268" s="19">
        <f t="shared" si="60"/>
        <v>0</v>
      </c>
      <c r="E268" s="18"/>
      <c r="F268" s="18"/>
      <c r="G268" s="18"/>
      <c r="H268" s="18"/>
      <c r="I268" s="18"/>
      <c r="J268" s="20"/>
    </row>
    <row r="269" spans="1:10" ht="17.25" customHeight="1">
      <c r="A269" s="69">
        <v>5204</v>
      </c>
      <c r="B269" s="57">
        <v>421900</v>
      </c>
      <c r="C269" s="62" t="s">
        <v>535</v>
      </c>
      <c r="D269" s="19">
        <f t="shared" si="60"/>
        <v>0</v>
      </c>
      <c r="E269" s="18"/>
      <c r="F269" s="18"/>
      <c r="G269" s="18"/>
      <c r="H269" s="18"/>
      <c r="I269" s="18"/>
      <c r="J269" s="20"/>
    </row>
    <row r="270" spans="1:10" ht="17.25" customHeight="1">
      <c r="A270" s="68">
        <v>5205</v>
      </c>
      <c r="B270" s="14">
        <v>422000</v>
      </c>
      <c r="C270" s="61" t="s">
        <v>766</v>
      </c>
      <c r="D270" s="16">
        <f t="shared" si="60"/>
        <v>115</v>
      </c>
      <c r="E270" s="16">
        <f t="shared" ref="E270:J270" si="74">SUM(E271:E275)</f>
        <v>0</v>
      </c>
      <c r="F270" s="16">
        <f t="shared" si="74"/>
        <v>0</v>
      </c>
      <c r="G270" s="16">
        <f t="shared" si="74"/>
        <v>0</v>
      </c>
      <c r="H270" s="16">
        <f t="shared" si="74"/>
        <v>75</v>
      </c>
      <c r="I270" s="16">
        <f t="shared" si="74"/>
        <v>0</v>
      </c>
      <c r="J270" s="17">
        <f t="shared" si="74"/>
        <v>40</v>
      </c>
    </row>
    <row r="271" spans="1:10" ht="17.25" customHeight="1">
      <c r="A271" s="69">
        <v>5206</v>
      </c>
      <c r="B271" s="57">
        <v>422100</v>
      </c>
      <c r="C271" s="62" t="s">
        <v>8</v>
      </c>
      <c r="D271" s="19">
        <f t="shared" si="60"/>
        <v>0</v>
      </c>
      <c r="E271" s="18"/>
      <c r="F271" s="18"/>
      <c r="G271" s="18"/>
      <c r="H271" s="18"/>
      <c r="I271" s="18"/>
      <c r="J271" s="20"/>
    </row>
    <row r="272" spans="1:10" ht="17.25" customHeight="1">
      <c r="A272" s="69">
        <v>5207</v>
      </c>
      <c r="B272" s="57">
        <v>422200</v>
      </c>
      <c r="C272" s="62" t="s">
        <v>286</v>
      </c>
      <c r="D272" s="19">
        <f t="shared" si="60"/>
        <v>0</v>
      </c>
      <c r="E272" s="18"/>
      <c r="F272" s="18"/>
      <c r="G272" s="18"/>
      <c r="H272" s="18"/>
      <c r="I272" s="18"/>
      <c r="J272" s="20"/>
    </row>
    <row r="273" spans="1:10" ht="17.25" customHeight="1">
      <c r="A273" s="69">
        <v>5208</v>
      </c>
      <c r="B273" s="57">
        <v>422300</v>
      </c>
      <c r="C273" s="62" t="s">
        <v>287</v>
      </c>
      <c r="D273" s="19">
        <f t="shared" si="60"/>
        <v>115</v>
      </c>
      <c r="E273" s="18"/>
      <c r="F273" s="18"/>
      <c r="G273" s="18"/>
      <c r="H273" s="18">
        <v>75</v>
      </c>
      <c r="I273" s="18"/>
      <c r="J273" s="20">
        <v>40</v>
      </c>
    </row>
    <row r="274" spans="1:10" ht="17.25" customHeight="1">
      <c r="A274" s="69">
        <v>5209</v>
      </c>
      <c r="B274" s="57">
        <v>422400</v>
      </c>
      <c r="C274" s="62" t="s">
        <v>547</v>
      </c>
      <c r="D274" s="19">
        <f t="shared" si="60"/>
        <v>0</v>
      </c>
      <c r="E274" s="18"/>
      <c r="F274" s="18"/>
      <c r="G274" s="18"/>
      <c r="H274" s="18"/>
      <c r="I274" s="18"/>
      <c r="J274" s="20"/>
    </row>
    <row r="275" spans="1:10" ht="17.25" customHeight="1">
      <c r="A275" s="69">
        <v>5210</v>
      </c>
      <c r="B275" s="57">
        <v>422900</v>
      </c>
      <c r="C275" s="62" t="s">
        <v>288</v>
      </c>
      <c r="D275" s="19">
        <f t="shared" si="60"/>
        <v>0</v>
      </c>
      <c r="E275" s="18"/>
      <c r="F275" s="18"/>
      <c r="G275" s="18"/>
      <c r="H275" s="18"/>
      <c r="I275" s="18"/>
      <c r="J275" s="20"/>
    </row>
    <row r="276" spans="1:10" ht="17.25" customHeight="1">
      <c r="A276" s="68">
        <v>5211</v>
      </c>
      <c r="B276" s="14">
        <v>423000</v>
      </c>
      <c r="C276" s="61" t="s">
        <v>767</v>
      </c>
      <c r="D276" s="16">
        <f t="shared" si="60"/>
        <v>2889</v>
      </c>
      <c r="E276" s="16">
        <f t="shared" ref="E276:J276" si="75">SUM(E277:E288)</f>
        <v>0</v>
      </c>
      <c r="F276" s="16">
        <f t="shared" si="75"/>
        <v>0</v>
      </c>
      <c r="G276" s="16">
        <f t="shared" si="75"/>
        <v>600</v>
      </c>
      <c r="H276" s="16">
        <f t="shared" si="75"/>
        <v>1684</v>
      </c>
      <c r="I276" s="16">
        <f t="shared" si="75"/>
        <v>0</v>
      </c>
      <c r="J276" s="17">
        <f t="shared" si="75"/>
        <v>605</v>
      </c>
    </row>
    <row r="277" spans="1:10" ht="17.25" customHeight="1">
      <c r="A277" s="69">
        <v>5212</v>
      </c>
      <c r="B277" s="57">
        <v>423100</v>
      </c>
      <c r="C277" s="62" t="s">
        <v>289</v>
      </c>
      <c r="D277" s="19">
        <f t="shared" si="60"/>
        <v>0</v>
      </c>
      <c r="E277" s="18"/>
      <c r="F277" s="18"/>
      <c r="G277" s="18"/>
      <c r="H277" s="18"/>
      <c r="I277" s="18"/>
      <c r="J277" s="20"/>
    </row>
    <row r="278" spans="1:10" ht="17.25" customHeight="1">
      <c r="A278" s="69">
        <v>5213</v>
      </c>
      <c r="B278" s="57">
        <v>423200</v>
      </c>
      <c r="C278" s="62" t="s">
        <v>290</v>
      </c>
      <c r="D278" s="19">
        <f t="shared" si="60"/>
        <v>1550</v>
      </c>
      <c r="E278" s="18"/>
      <c r="F278" s="18"/>
      <c r="G278" s="18"/>
      <c r="H278" s="18">
        <v>1350</v>
      </c>
      <c r="I278" s="18"/>
      <c r="J278" s="20">
        <v>200</v>
      </c>
    </row>
    <row r="279" spans="1:10" ht="17.25" customHeight="1">
      <c r="A279" s="69">
        <v>5214</v>
      </c>
      <c r="B279" s="57">
        <v>423300</v>
      </c>
      <c r="C279" s="62" t="s">
        <v>291</v>
      </c>
      <c r="D279" s="19">
        <f t="shared" si="60"/>
        <v>460</v>
      </c>
      <c r="E279" s="18"/>
      <c r="F279" s="18"/>
      <c r="G279" s="18"/>
      <c r="H279" s="18">
        <v>312</v>
      </c>
      <c r="I279" s="18"/>
      <c r="J279" s="20">
        <v>148</v>
      </c>
    </row>
    <row r="280" spans="1:10" ht="17.25" customHeight="1">
      <c r="A280" s="69">
        <v>5215</v>
      </c>
      <c r="B280" s="57">
        <v>423400</v>
      </c>
      <c r="C280" s="62" t="s">
        <v>576</v>
      </c>
      <c r="D280" s="19">
        <f t="shared" si="60"/>
        <v>7</v>
      </c>
      <c r="E280" s="18"/>
      <c r="F280" s="18"/>
      <c r="G280" s="18"/>
      <c r="H280" s="18"/>
      <c r="I280" s="18"/>
      <c r="J280" s="20">
        <v>7</v>
      </c>
    </row>
    <row r="281" spans="1:10" ht="17.25" customHeight="1">
      <c r="A281" s="69">
        <v>5216</v>
      </c>
      <c r="B281" s="57">
        <v>423500</v>
      </c>
      <c r="C281" s="62" t="s">
        <v>314</v>
      </c>
      <c r="D281" s="19">
        <f t="shared" si="60"/>
        <v>755</v>
      </c>
      <c r="E281" s="18"/>
      <c r="F281" s="18"/>
      <c r="G281" s="18">
        <v>600</v>
      </c>
      <c r="H281" s="18"/>
      <c r="I281" s="18"/>
      <c r="J281" s="20">
        <v>155</v>
      </c>
    </row>
    <row r="282" spans="1:10" ht="17.25" customHeight="1">
      <c r="A282" s="69">
        <v>5217</v>
      </c>
      <c r="B282" s="57">
        <v>423600</v>
      </c>
      <c r="C282" s="62" t="s">
        <v>592</v>
      </c>
      <c r="D282" s="19">
        <f t="shared" si="60"/>
        <v>52</v>
      </c>
      <c r="E282" s="18"/>
      <c r="F282" s="18"/>
      <c r="G282" s="18"/>
      <c r="H282" s="18">
        <v>22</v>
      </c>
      <c r="I282" s="18"/>
      <c r="J282" s="20">
        <v>30</v>
      </c>
    </row>
    <row r="283" spans="1:10" ht="17.25" customHeight="1">
      <c r="A283" s="69">
        <v>5218</v>
      </c>
      <c r="B283" s="57">
        <v>423700</v>
      </c>
      <c r="C283" s="62" t="s">
        <v>593</v>
      </c>
      <c r="D283" s="19">
        <f t="shared" si="60"/>
        <v>5</v>
      </c>
      <c r="E283" s="18"/>
      <c r="F283" s="18"/>
      <c r="G283" s="18"/>
      <c r="H283" s="18"/>
      <c r="I283" s="18"/>
      <c r="J283" s="20">
        <v>5</v>
      </c>
    </row>
    <row r="284" spans="1:10" ht="12.75" customHeight="1">
      <c r="A284" s="170" t="s">
        <v>488</v>
      </c>
      <c r="B284" s="171" t="s">
        <v>489</v>
      </c>
      <c r="C284" s="172" t="s">
        <v>490</v>
      </c>
      <c r="D284" s="157" t="s">
        <v>866</v>
      </c>
      <c r="E284" s="158"/>
      <c r="F284" s="158"/>
      <c r="G284" s="158"/>
      <c r="H284" s="158"/>
      <c r="I284" s="158"/>
      <c r="J284" s="169"/>
    </row>
    <row r="285" spans="1:10" ht="12.75" customHeight="1">
      <c r="A285" s="170"/>
      <c r="B285" s="171"/>
      <c r="C285" s="172"/>
      <c r="D285" s="157" t="s">
        <v>868</v>
      </c>
      <c r="E285" s="157" t="s">
        <v>390</v>
      </c>
      <c r="F285" s="158"/>
      <c r="G285" s="158"/>
      <c r="H285" s="158"/>
      <c r="I285" s="157" t="s">
        <v>848</v>
      </c>
      <c r="J285" s="168" t="s">
        <v>63</v>
      </c>
    </row>
    <row r="286" spans="1:10" ht="25.5">
      <c r="A286" s="170"/>
      <c r="B286" s="171"/>
      <c r="C286" s="172"/>
      <c r="D286" s="158"/>
      <c r="E286" s="92" t="s">
        <v>347</v>
      </c>
      <c r="F286" s="92" t="s">
        <v>421</v>
      </c>
      <c r="G286" s="92" t="s">
        <v>847</v>
      </c>
      <c r="H286" s="92" t="s">
        <v>62</v>
      </c>
      <c r="I286" s="158"/>
      <c r="J286" s="169"/>
    </row>
    <row r="287" spans="1:10">
      <c r="A287" s="95" t="s">
        <v>379</v>
      </c>
      <c r="B287" s="96" t="s">
        <v>380</v>
      </c>
      <c r="C287" s="111" t="s">
        <v>381</v>
      </c>
      <c r="D287" s="93">
        <v>4</v>
      </c>
      <c r="E287" s="93" t="s">
        <v>383</v>
      </c>
      <c r="F287" s="93" t="s">
        <v>384</v>
      </c>
      <c r="G287" s="93" t="s">
        <v>385</v>
      </c>
      <c r="H287" s="93" t="s">
        <v>386</v>
      </c>
      <c r="I287" s="93" t="s">
        <v>387</v>
      </c>
      <c r="J287" s="94" t="s">
        <v>388</v>
      </c>
    </row>
    <row r="288" spans="1:10" ht="18.75" customHeight="1">
      <c r="A288" s="69">
        <v>5219</v>
      </c>
      <c r="B288" s="57">
        <v>423900</v>
      </c>
      <c r="C288" s="62" t="s">
        <v>594</v>
      </c>
      <c r="D288" s="19">
        <f t="shared" si="60"/>
        <v>60</v>
      </c>
      <c r="E288" s="18"/>
      <c r="F288" s="18"/>
      <c r="G288" s="18"/>
      <c r="H288" s="18"/>
      <c r="I288" s="18"/>
      <c r="J288" s="20">
        <v>60</v>
      </c>
    </row>
    <row r="289" spans="1:10" ht="18.75" customHeight="1">
      <c r="A289" s="68">
        <v>5220</v>
      </c>
      <c r="B289" s="14">
        <v>424000</v>
      </c>
      <c r="C289" s="61" t="s">
        <v>768</v>
      </c>
      <c r="D289" s="16">
        <f t="shared" si="60"/>
        <v>2849</v>
      </c>
      <c r="E289" s="16">
        <f t="shared" ref="E289:J289" si="76">SUM(E290:E296)</f>
        <v>0</v>
      </c>
      <c r="F289" s="16">
        <f t="shared" si="76"/>
        <v>0</v>
      </c>
      <c r="G289" s="16">
        <f t="shared" si="76"/>
        <v>0</v>
      </c>
      <c r="H289" s="16">
        <f t="shared" si="76"/>
        <v>80</v>
      </c>
      <c r="I289" s="16">
        <f t="shared" si="76"/>
        <v>0</v>
      </c>
      <c r="J289" s="17">
        <f t="shared" si="76"/>
        <v>2769</v>
      </c>
    </row>
    <row r="290" spans="1:10" ht="18.75" customHeight="1">
      <c r="A290" s="69">
        <v>5221</v>
      </c>
      <c r="B290" s="57">
        <v>424100</v>
      </c>
      <c r="C290" s="62" t="s">
        <v>595</v>
      </c>
      <c r="D290" s="19">
        <f t="shared" si="60"/>
        <v>0</v>
      </c>
      <c r="E290" s="18"/>
      <c r="F290" s="18"/>
      <c r="G290" s="18"/>
      <c r="H290" s="18"/>
      <c r="I290" s="18"/>
      <c r="J290" s="20"/>
    </row>
    <row r="291" spans="1:10" ht="18.75" customHeight="1">
      <c r="A291" s="69">
        <v>5222</v>
      </c>
      <c r="B291" s="57">
        <v>424200</v>
      </c>
      <c r="C291" s="62" t="s">
        <v>596</v>
      </c>
      <c r="D291" s="19">
        <f t="shared" si="60"/>
        <v>0</v>
      </c>
      <c r="E291" s="18"/>
      <c r="F291" s="18"/>
      <c r="G291" s="18"/>
      <c r="H291" s="18"/>
      <c r="I291" s="18"/>
      <c r="J291" s="20"/>
    </row>
    <row r="292" spans="1:10" ht="18.75" customHeight="1">
      <c r="A292" s="69">
        <v>5223</v>
      </c>
      <c r="B292" s="57">
        <v>424300</v>
      </c>
      <c r="C292" s="62" t="s">
        <v>597</v>
      </c>
      <c r="D292" s="19">
        <f t="shared" si="60"/>
        <v>250</v>
      </c>
      <c r="E292" s="18"/>
      <c r="F292" s="18"/>
      <c r="G292" s="18"/>
      <c r="H292" s="18">
        <v>80</v>
      </c>
      <c r="I292" s="18"/>
      <c r="J292" s="20">
        <v>170</v>
      </c>
    </row>
    <row r="293" spans="1:10" ht="18.75" customHeight="1">
      <c r="A293" s="69">
        <v>5224</v>
      </c>
      <c r="B293" s="57">
        <v>424400</v>
      </c>
      <c r="C293" s="62" t="s">
        <v>451</v>
      </c>
      <c r="D293" s="19">
        <f t="shared" si="60"/>
        <v>0</v>
      </c>
      <c r="E293" s="18"/>
      <c r="F293" s="18"/>
      <c r="G293" s="18"/>
      <c r="H293" s="18"/>
      <c r="I293" s="18"/>
      <c r="J293" s="20"/>
    </row>
    <row r="294" spans="1:10">
      <c r="A294" s="69">
        <v>5225</v>
      </c>
      <c r="B294" s="57">
        <v>424500</v>
      </c>
      <c r="C294" s="62" t="s">
        <v>452</v>
      </c>
      <c r="D294" s="19">
        <f t="shared" si="60"/>
        <v>0</v>
      </c>
      <c r="E294" s="18"/>
      <c r="F294" s="18"/>
      <c r="G294" s="18"/>
      <c r="H294" s="18"/>
      <c r="I294" s="18"/>
      <c r="J294" s="20"/>
    </row>
    <row r="295" spans="1:10">
      <c r="A295" s="69">
        <v>5226</v>
      </c>
      <c r="B295" s="57">
        <v>424600</v>
      </c>
      <c r="C295" s="62" t="s">
        <v>333</v>
      </c>
      <c r="D295" s="19">
        <f t="shared" si="60"/>
        <v>0</v>
      </c>
      <c r="E295" s="18"/>
      <c r="F295" s="18"/>
      <c r="G295" s="18"/>
      <c r="H295" s="18"/>
      <c r="I295" s="18"/>
      <c r="J295" s="20"/>
    </row>
    <row r="296" spans="1:10" ht="18.75" customHeight="1">
      <c r="A296" s="69">
        <v>5227</v>
      </c>
      <c r="B296" s="57">
        <v>424900</v>
      </c>
      <c r="C296" s="62" t="s">
        <v>334</v>
      </c>
      <c r="D296" s="19">
        <f t="shared" si="60"/>
        <v>2599</v>
      </c>
      <c r="E296" s="18"/>
      <c r="F296" s="18"/>
      <c r="G296" s="18"/>
      <c r="H296" s="18"/>
      <c r="I296" s="18"/>
      <c r="J296" s="20">
        <v>2599</v>
      </c>
    </row>
    <row r="297" spans="1:10" ht="27.75" customHeight="1">
      <c r="A297" s="68">
        <v>5228</v>
      </c>
      <c r="B297" s="14">
        <v>425000</v>
      </c>
      <c r="C297" s="61" t="s">
        <v>769</v>
      </c>
      <c r="D297" s="16">
        <f t="shared" si="60"/>
        <v>2797</v>
      </c>
      <c r="E297" s="16">
        <f t="shared" ref="E297:J297" si="77">E298+E299</f>
        <v>300</v>
      </c>
      <c r="F297" s="16">
        <f t="shared" si="77"/>
        <v>0</v>
      </c>
      <c r="G297" s="16">
        <f t="shared" si="77"/>
        <v>0</v>
      </c>
      <c r="H297" s="16">
        <f t="shared" si="77"/>
        <v>1982</v>
      </c>
      <c r="I297" s="16">
        <f t="shared" si="77"/>
        <v>0</v>
      </c>
      <c r="J297" s="17">
        <f t="shared" si="77"/>
        <v>515</v>
      </c>
    </row>
    <row r="298" spans="1:10" ht="18.75" customHeight="1">
      <c r="A298" s="69">
        <v>5229</v>
      </c>
      <c r="B298" s="57">
        <v>425100</v>
      </c>
      <c r="C298" s="62" t="s">
        <v>94</v>
      </c>
      <c r="D298" s="19">
        <f t="shared" si="60"/>
        <v>707</v>
      </c>
      <c r="E298" s="18"/>
      <c r="F298" s="18"/>
      <c r="G298" s="18"/>
      <c r="H298" s="18">
        <v>559</v>
      </c>
      <c r="I298" s="18"/>
      <c r="J298" s="20">
        <v>148</v>
      </c>
    </row>
    <row r="299" spans="1:10" ht="18.75" customHeight="1">
      <c r="A299" s="69">
        <v>5230</v>
      </c>
      <c r="B299" s="57">
        <v>425200</v>
      </c>
      <c r="C299" s="62" t="s">
        <v>95</v>
      </c>
      <c r="D299" s="19">
        <f t="shared" si="60"/>
        <v>2090</v>
      </c>
      <c r="E299" s="18">
        <v>300</v>
      </c>
      <c r="F299" s="18"/>
      <c r="G299" s="18"/>
      <c r="H299" s="18">
        <v>1423</v>
      </c>
      <c r="I299" s="18"/>
      <c r="J299" s="20">
        <v>367</v>
      </c>
    </row>
    <row r="300" spans="1:10" ht="18.75" customHeight="1">
      <c r="A300" s="68">
        <v>5231</v>
      </c>
      <c r="B300" s="14">
        <v>426000</v>
      </c>
      <c r="C300" s="61" t="s">
        <v>770</v>
      </c>
      <c r="D300" s="16">
        <f t="shared" si="60"/>
        <v>23385</v>
      </c>
      <c r="E300" s="16">
        <f t="shared" ref="E300:J300" si="78">SUM(E301:E309)</f>
        <v>0</v>
      </c>
      <c r="F300" s="16">
        <f t="shared" si="78"/>
        <v>0</v>
      </c>
      <c r="G300" s="16">
        <f t="shared" si="78"/>
        <v>5296</v>
      </c>
      <c r="H300" s="16">
        <f t="shared" si="78"/>
        <v>15849</v>
      </c>
      <c r="I300" s="16">
        <f t="shared" si="78"/>
        <v>0</v>
      </c>
      <c r="J300" s="17">
        <f t="shared" si="78"/>
        <v>2240</v>
      </c>
    </row>
    <row r="301" spans="1:10" ht="18.75" customHeight="1">
      <c r="A301" s="69">
        <v>5232</v>
      </c>
      <c r="B301" s="57">
        <v>426100</v>
      </c>
      <c r="C301" s="62" t="s">
        <v>96</v>
      </c>
      <c r="D301" s="19">
        <f t="shared" si="60"/>
        <v>1167</v>
      </c>
      <c r="E301" s="18"/>
      <c r="F301" s="18"/>
      <c r="G301" s="18"/>
      <c r="H301" s="18">
        <v>1167</v>
      </c>
      <c r="I301" s="18"/>
      <c r="J301" s="20"/>
    </row>
    <row r="302" spans="1:10" ht="18.75" customHeight="1">
      <c r="A302" s="69">
        <v>5233</v>
      </c>
      <c r="B302" s="57">
        <v>426200</v>
      </c>
      <c r="C302" s="62" t="s">
        <v>771</v>
      </c>
      <c r="D302" s="19">
        <f t="shared" si="60"/>
        <v>0</v>
      </c>
      <c r="E302" s="18"/>
      <c r="F302" s="18"/>
      <c r="G302" s="18"/>
      <c r="H302" s="18"/>
      <c r="I302" s="18"/>
      <c r="J302" s="20"/>
    </row>
    <row r="303" spans="1:10" ht="18.75" customHeight="1">
      <c r="A303" s="69">
        <v>5234</v>
      </c>
      <c r="B303" s="57">
        <v>426300</v>
      </c>
      <c r="C303" s="62" t="s">
        <v>97</v>
      </c>
      <c r="D303" s="19">
        <f t="shared" si="60"/>
        <v>0</v>
      </c>
      <c r="E303" s="18"/>
      <c r="F303" s="18"/>
      <c r="G303" s="18"/>
      <c r="H303" s="18"/>
      <c r="I303" s="18"/>
      <c r="J303" s="20"/>
    </row>
    <row r="304" spans="1:10" ht="18.75" customHeight="1">
      <c r="A304" s="69">
        <v>5235</v>
      </c>
      <c r="B304" s="57">
        <v>426400</v>
      </c>
      <c r="C304" s="62" t="s">
        <v>98</v>
      </c>
      <c r="D304" s="19">
        <f t="shared" si="60"/>
        <v>5421</v>
      </c>
      <c r="E304" s="34"/>
      <c r="F304" s="34"/>
      <c r="G304" s="34"/>
      <c r="H304" s="34">
        <v>5421</v>
      </c>
      <c r="I304" s="34"/>
      <c r="J304" s="35"/>
    </row>
    <row r="305" spans="1:10" ht="18.75" customHeight="1">
      <c r="A305" s="69">
        <v>5236</v>
      </c>
      <c r="B305" s="57">
        <v>426500</v>
      </c>
      <c r="C305" s="62" t="s">
        <v>474</v>
      </c>
      <c r="D305" s="19">
        <f t="shared" ref="D305:D380" si="79">SUM(E305:J305)</f>
        <v>0</v>
      </c>
      <c r="E305" s="18"/>
      <c r="F305" s="18"/>
      <c r="G305" s="18"/>
      <c r="H305" s="18"/>
      <c r="I305" s="18"/>
      <c r="J305" s="20"/>
    </row>
    <row r="306" spans="1:10" ht="18.75" customHeight="1">
      <c r="A306" s="69">
        <v>5237</v>
      </c>
      <c r="B306" s="57">
        <v>426600</v>
      </c>
      <c r="C306" s="62" t="s">
        <v>475</v>
      </c>
      <c r="D306" s="19">
        <f t="shared" si="79"/>
        <v>0</v>
      </c>
      <c r="E306" s="18"/>
      <c r="F306" s="18"/>
      <c r="G306" s="18"/>
      <c r="H306" s="18"/>
      <c r="I306" s="18"/>
      <c r="J306" s="20"/>
    </row>
    <row r="307" spans="1:10" ht="18.75" customHeight="1">
      <c r="A307" s="69">
        <v>5238</v>
      </c>
      <c r="B307" s="57">
        <v>426700</v>
      </c>
      <c r="C307" s="62" t="s">
        <v>476</v>
      </c>
      <c r="D307" s="19">
        <f t="shared" si="79"/>
        <v>16232</v>
      </c>
      <c r="E307" s="18"/>
      <c r="F307" s="18"/>
      <c r="G307" s="18">
        <v>5296</v>
      </c>
      <c r="H307" s="18">
        <v>8696</v>
      </c>
      <c r="I307" s="18"/>
      <c r="J307" s="20">
        <v>2240</v>
      </c>
    </row>
    <row r="308" spans="1:10" ht="18.75" customHeight="1">
      <c r="A308" s="69">
        <v>5239</v>
      </c>
      <c r="B308" s="57">
        <v>426800</v>
      </c>
      <c r="C308" s="62" t="s">
        <v>343</v>
      </c>
      <c r="D308" s="19">
        <f t="shared" si="79"/>
        <v>500</v>
      </c>
      <c r="E308" s="18"/>
      <c r="F308" s="18"/>
      <c r="G308" s="18"/>
      <c r="H308" s="18">
        <v>500</v>
      </c>
      <c r="I308" s="18"/>
      <c r="J308" s="20"/>
    </row>
    <row r="309" spans="1:10" ht="18.75" customHeight="1">
      <c r="A309" s="69">
        <v>5240</v>
      </c>
      <c r="B309" s="57">
        <v>426900</v>
      </c>
      <c r="C309" s="62" t="s">
        <v>477</v>
      </c>
      <c r="D309" s="19">
        <f t="shared" si="79"/>
        <v>65</v>
      </c>
      <c r="E309" s="18"/>
      <c r="F309" s="18"/>
      <c r="G309" s="18"/>
      <c r="H309" s="18">
        <v>65</v>
      </c>
      <c r="I309" s="18"/>
      <c r="J309" s="20"/>
    </row>
    <row r="310" spans="1:10" ht="25.5">
      <c r="A310" s="68">
        <v>5241</v>
      </c>
      <c r="B310" s="14">
        <v>430000</v>
      </c>
      <c r="C310" s="61" t="s">
        <v>772</v>
      </c>
      <c r="D310" s="16">
        <f t="shared" si="79"/>
        <v>380</v>
      </c>
      <c r="E310" s="16">
        <f t="shared" ref="E310:J310" si="80">E311+E319+E321+E323+E327</f>
        <v>0</v>
      </c>
      <c r="F310" s="16">
        <f t="shared" si="80"/>
        <v>0</v>
      </c>
      <c r="G310" s="16">
        <f t="shared" si="80"/>
        <v>0</v>
      </c>
      <c r="H310" s="16">
        <f t="shared" si="80"/>
        <v>0</v>
      </c>
      <c r="I310" s="16">
        <f t="shared" si="80"/>
        <v>0</v>
      </c>
      <c r="J310" s="17">
        <f t="shared" si="80"/>
        <v>380</v>
      </c>
    </row>
    <row r="311" spans="1:10">
      <c r="A311" s="68">
        <v>5242</v>
      </c>
      <c r="B311" s="14">
        <v>431000</v>
      </c>
      <c r="C311" s="61" t="s">
        <v>773</v>
      </c>
      <c r="D311" s="16">
        <f t="shared" si="79"/>
        <v>380</v>
      </c>
      <c r="E311" s="16">
        <f t="shared" ref="E311:J311" si="81">SUM(E312:E314)</f>
        <v>0</v>
      </c>
      <c r="F311" s="16">
        <f t="shared" si="81"/>
        <v>0</v>
      </c>
      <c r="G311" s="16">
        <f t="shared" si="81"/>
        <v>0</v>
      </c>
      <c r="H311" s="16">
        <f t="shared" si="81"/>
        <v>0</v>
      </c>
      <c r="I311" s="16">
        <f t="shared" si="81"/>
        <v>0</v>
      </c>
      <c r="J311" s="17">
        <f t="shared" si="81"/>
        <v>380</v>
      </c>
    </row>
    <row r="312" spans="1:10" ht="18.75" customHeight="1">
      <c r="A312" s="69">
        <v>5243</v>
      </c>
      <c r="B312" s="57">
        <v>431100</v>
      </c>
      <c r="C312" s="62" t="s">
        <v>774</v>
      </c>
      <c r="D312" s="19">
        <f t="shared" si="79"/>
        <v>60</v>
      </c>
      <c r="E312" s="18"/>
      <c r="F312" s="18"/>
      <c r="G312" s="18"/>
      <c r="H312" s="18"/>
      <c r="I312" s="18"/>
      <c r="J312" s="20">
        <v>60</v>
      </c>
    </row>
    <row r="313" spans="1:10" ht="18.75" customHeight="1">
      <c r="A313" s="69">
        <v>5244</v>
      </c>
      <c r="B313" s="57">
        <v>431200</v>
      </c>
      <c r="C313" s="62" t="s">
        <v>577</v>
      </c>
      <c r="D313" s="19">
        <f t="shared" si="79"/>
        <v>320</v>
      </c>
      <c r="E313" s="18"/>
      <c r="F313" s="18"/>
      <c r="G313" s="18"/>
      <c r="H313" s="18"/>
      <c r="I313" s="18"/>
      <c r="J313" s="20">
        <v>320</v>
      </c>
    </row>
    <row r="314" spans="1:10" ht="18.75" customHeight="1">
      <c r="A314" s="69">
        <v>5245</v>
      </c>
      <c r="B314" s="57">
        <v>431300</v>
      </c>
      <c r="C314" s="62" t="s">
        <v>578</v>
      </c>
      <c r="D314" s="19">
        <f t="shared" si="79"/>
        <v>0</v>
      </c>
      <c r="E314" s="18"/>
      <c r="F314" s="18"/>
      <c r="G314" s="18"/>
      <c r="H314" s="18"/>
      <c r="I314" s="18"/>
      <c r="J314" s="20"/>
    </row>
    <row r="315" spans="1:10" ht="12.75" customHeight="1">
      <c r="A315" s="170" t="s">
        <v>488</v>
      </c>
      <c r="B315" s="171" t="s">
        <v>489</v>
      </c>
      <c r="C315" s="172" t="s">
        <v>490</v>
      </c>
      <c r="D315" s="157" t="s">
        <v>866</v>
      </c>
      <c r="E315" s="158"/>
      <c r="F315" s="158"/>
      <c r="G315" s="158"/>
      <c r="H315" s="158"/>
      <c r="I315" s="158"/>
      <c r="J315" s="169"/>
    </row>
    <row r="316" spans="1:10" ht="12.75" customHeight="1">
      <c r="A316" s="170"/>
      <c r="B316" s="171"/>
      <c r="C316" s="172"/>
      <c r="D316" s="157" t="s">
        <v>868</v>
      </c>
      <c r="E316" s="157" t="s">
        <v>390</v>
      </c>
      <c r="F316" s="158"/>
      <c r="G316" s="158"/>
      <c r="H316" s="158"/>
      <c r="I316" s="157" t="s">
        <v>848</v>
      </c>
      <c r="J316" s="168" t="s">
        <v>63</v>
      </c>
    </row>
    <row r="317" spans="1:10" ht="25.5">
      <c r="A317" s="170"/>
      <c r="B317" s="171"/>
      <c r="C317" s="172"/>
      <c r="D317" s="158"/>
      <c r="E317" s="92" t="s">
        <v>347</v>
      </c>
      <c r="F317" s="92" t="s">
        <v>421</v>
      </c>
      <c r="G317" s="92" t="s">
        <v>847</v>
      </c>
      <c r="H317" s="92" t="s">
        <v>62</v>
      </c>
      <c r="I317" s="158"/>
      <c r="J317" s="169"/>
    </row>
    <row r="318" spans="1:10">
      <c r="A318" s="95" t="s">
        <v>379</v>
      </c>
      <c r="B318" s="96" t="s">
        <v>380</v>
      </c>
      <c r="C318" s="111" t="s">
        <v>381</v>
      </c>
      <c r="D318" s="93">
        <v>4</v>
      </c>
      <c r="E318" s="93">
        <v>5</v>
      </c>
      <c r="F318" s="93">
        <v>6</v>
      </c>
      <c r="G318" s="93">
        <v>7</v>
      </c>
      <c r="H318" s="93">
        <v>8</v>
      </c>
      <c r="I318" s="93">
        <v>9</v>
      </c>
      <c r="J318" s="94">
        <v>10</v>
      </c>
    </row>
    <row r="319" spans="1:10" ht="27.75" customHeight="1">
      <c r="A319" s="68">
        <v>5246</v>
      </c>
      <c r="B319" s="14">
        <v>432000</v>
      </c>
      <c r="C319" s="61" t="s">
        <v>775</v>
      </c>
      <c r="D319" s="16">
        <f t="shared" si="79"/>
        <v>0</v>
      </c>
      <c r="E319" s="16">
        <f t="shared" ref="E319:J319" si="82">E320</f>
        <v>0</v>
      </c>
      <c r="F319" s="16">
        <f t="shared" si="82"/>
        <v>0</v>
      </c>
      <c r="G319" s="16">
        <f t="shared" si="82"/>
        <v>0</v>
      </c>
      <c r="H319" s="16">
        <f t="shared" si="82"/>
        <v>0</v>
      </c>
      <c r="I319" s="16">
        <f t="shared" si="82"/>
        <v>0</v>
      </c>
      <c r="J319" s="17">
        <f t="shared" si="82"/>
        <v>0</v>
      </c>
    </row>
    <row r="320" spans="1:10" ht="19.5" customHeight="1">
      <c r="A320" s="69">
        <v>5247</v>
      </c>
      <c r="B320" s="57">
        <v>432100</v>
      </c>
      <c r="C320" s="62" t="s">
        <v>699</v>
      </c>
      <c r="D320" s="19">
        <f t="shared" si="79"/>
        <v>0</v>
      </c>
      <c r="E320" s="18"/>
      <c r="F320" s="18"/>
      <c r="G320" s="18"/>
      <c r="H320" s="18"/>
      <c r="I320" s="18"/>
      <c r="J320" s="20"/>
    </row>
    <row r="321" spans="1:10" ht="19.5" customHeight="1">
      <c r="A321" s="68">
        <v>5248</v>
      </c>
      <c r="B321" s="14">
        <v>433000</v>
      </c>
      <c r="C321" s="61" t="s">
        <v>776</v>
      </c>
      <c r="D321" s="16">
        <f t="shared" si="79"/>
        <v>0</v>
      </c>
      <c r="E321" s="16">
        <f t="shared" ref="E321:J321" si="83">E322</f>
        <v>0</v>
      </c>
      <c r="F321" s="16">
        <f t="shared" si="83"/>
        <v>0</v>
      </c>
      <c r="G321" s="16">
        <f t="shared" si="83"/>
        <v>0</v>
      </c>
      <c r="H321" s="16">
        <f t="shared" si="83"/>
        <v>0</v>
      </c>
      <c r="I321" s="16">
        <f t="shared" si="83"/>
        <v>0</v>
      </c>
      <c r="J321" s="17">
        <f t="shared" si="83"/>
        <v>0</v>
      </c>
    </row>
    <row r="322" spans="1:10" ht="19.5" customHeight="1">
      <c r="A322" s="69">
        <v>5249</v>
      </c>
      <c r="B322" s="57">
        <v>433100</v>
      </c>
      <c r="C322" s="62" t="s">
        <v>579</v>
      </c>
      <c r="D322" s="19">
        <f t="shared" si="79"/>
        <v>0</v>
      </c>
      <c r="E322" s="18"/>
      <c r="F322" s="18"/>
      <c r="G322" s="18"/>
      <c r="H322" s="18"/>
      <c r="I322" s="18"/>
      <c r="J322" s="20"/>
    </row>
    <row r="323" spans="1:10" ht="27" customHeight="1">
      <c r="A323" s="68">
        <v>5250</v>
      </c>
      <c r="B323" s="14">
        <v>434000</v>
      </c>
      <c r="C323" s="61" t="s">
        <v>777</v>
      </c>
      <c r="D323" s="16">
        <f t="shared" si="79"/>
        <v>0</v>
      </c>
      <c r="E323" s="16">
        <f t="shared" ref="E323:J323" si="84">SUM(E324:E326)</f>
        <v>0</v>
      </c>
      <c r="F323" s="16">
        <f t="shared" si="84"/>
        <v>0</v>
      </c>
      <c r="G323" s="16">
        <f t="shared" si="84"/>
        <v>0</v>
      </c>
      <c r="H323" s="16">
        <f t="shared" si="84"/>
        <v>0</v>
      </c>
      <c r="I323" s="16">
        <f t="shared" si="84"/>
        <v>0</v>
      </c>
      <c r="J323" s="17">
        <f t="shared" si="84"/>
        <v>0</v>
      </c>
    </row>
    <row r="324" spans="1:10" ht="19.5" customHeight="1">
      <c r="A324" s="69">
        <v>5251</v>
      </c>
      <c r="B324" s="57">
        <v>434100</v>
      </c>
      <c r="C324" s="62" t="s">
        <v>580</v>
      </c>
      <c r="D324" s="19">
        <f t="shared" si="79"/>
        <v>0</v>
      </c>
      <c r="E324" s="18"/>
      <c r="F324" s="18"/>
      <c r="G324" s="18"/>
      <c r="H324" s="18"/>
      <c r="I324" s="18"/>
      <c r="J324" s="20"/>
    </row>
    <row r="325" spans="1:10" ht="19.5" customHeight="1">
      <c r="A325" s="69">
        <v>5252</v>
      </c>
      <c r="B325" s="57">
        <v>434200</v>
      </c>
      <c r="C325" s="62" t="s">
        <v>581</v>
      </c>
      <c r="D325" s="19">
        <f t="shared" si="79"/>
        <v>0</v>
      </c>
      <c r="E325" s="18"/>
      <c r="F325" s="18"/>
      <c r="G325" s="18"/>
      <c r="H325" s="18"/>
      <c r="I325" s="18"/>
      <c r="J325" s="20"/>
    </row>
    <row r="326" spans="1:10" ht="19.5" customHeight="1">
      <c r="A326" s="69">
        <v>5253</v>
      </c>
      <c r="B326" s="57">
        <v>434300</v>
      </c>
      <c r="C326" s="62" t="s">
        <v>582</v>
      </c>
      <c r="D326" s="19">
        <f t="shared" si="79"/>
        <v>0</v>
      </c>
      <c r="E326" s="18"/>
      <c r="F326" s="18"/>
      <c r="G326" s="18"/>
      <c r="H326" s="18"/>
      <c r="I326" s="18"/>
      <c r="J326" s="20"/>
    </row>
    <row r="327" spans="1:10" ht="25.5" customHeight="1">
      <c r="A327" s="68">
        <v>5254</v>
      </c>
      <c r="B327" s="14">
        <v>435000</v>
      </c>
      <c r="C327" s="61" t="s">
        <v>778</v>
      </c>
      <c r="D327" s="16">
        <f t="shared" si="79"/>
        <v>0</v>
      </c>
      <c r="E327" s="16">
        <f t="shared" ref="E327:J327" si="85">E328</f>
        <v>0</v>
      </c>
      <c r="F327" s="16">
        <f t="shared" si="85"/>
        <v>0</v>
      </c>
      <c r="G327" s="16">
        <f t="shared" si="85"/>
        <v>0</v>
      </c>
      <c r="H327" s="16">
        <f t="shared" si="85"/>
        <v>0</v>
      </c>
      <c r="I327" s="16">
        <f t="shared" si="85"/>
        <v>0</v>
      </c>
      <c r="J327" s="17">
        <f t="shared" si="85"/>
        <v>0</v>
      </c>
    </row>
    <row r="328" spans="1:10" ht="19.5" customHeight="1">
      <c r="A328" s="69">
        <v>5255</v>
      </c>
      <c r="B328" s="57">
        <v>435100</v>
      </c>
      <c r="C328" s="62" t="s">
        <v>583</v>
      </c>
      <c r="D328" s="19">
        <f t="shared" si="79"/>
        <v>0</v>
      </c>
      <c r="E328" s="18"/>
      <c r="F328" s="18"/>
      <c r="G328" s="18"/>
      <c r="H328" s="18"/>
      <c r="I328" s="18"/>
      <c r="J328" s="20"/>
    </row>
    <row r="329" spans="1:10" ht="26.25" customHeight="1">
      <c r="A329" s="68">
        <v>5256</v>
      </c>
      <c r="B329" s="14">
        <v>440000</v>
      </c>
      <c r="C329" s="61" t="s">
        <v>779</v>
      </c>
      <c r="D329" s="16">
        <f t="shared" si="79"/>
        <v>20</v>
      </c>
      <c r="E329" s="16">
        <f t="shared" ref="E329:J329" si="86">E330+E340+E351+E353</f>
        <v>0</v>
      </c>
      <c r="F329" s="16">
        <f t="shared" si="86"/>
        <v>0</v>
      </c>
      <c r="G329" s="16">
        <f t="shared" si="86"/>
        <v>0</v>
      </c>
      <c r="H329" s="16">
        <f t="shared" si="86"/>
        <v>0</v>
      </c>
      <c r="I329" s="16">
        <f t="shared" si="86"/>
        <v>0</v>
      </c>
      <c r="J329" s="17">
        <f t="shared" si="86"/>
        <v>20</v>
      </c>
    </row>
    <row r="330" spans="1:10" ht="18" customHeight="1">
      <c r="A330" s="68">
        <v>5257</v>
      </c>
      <c r="B330" s="14">
        <v>441000</v>
      </c>
      <c r="C330" s="61" t="s">
        <v>780</v>
      </c>
      <c r="D330" s="16">
        <f t="shared" si="79"/>
        <v>20</v>
      </c>
      <c r="E330" s="16">
        <f t="shared" ref="E330:J330" si="87">SUM(E331:E339)</f>
        <v>0</v>
      </c>
      <c r="F330" s="16">
        <f t="shared" si="87"/>
        <v>0</v>
      </c>
      <c r="G330" s="16">
        <f t="shared" si="87"/>
        <v>0</v>
      </c>
      <c r="H330" s="16">
        <f t="shared" si="87"/>
        <v>0</v>
      </c>
      <c r="I330" s="16">
        <f t="shared" si="87"/>
        <v>0</v>
      </c>
      <c r="J330" s="17">
        <f t="shared" si="87"/>
        <v>20</v>
      </c>
    </row>
    <row r="331" spans="1:10" ht="19.5" customHeight="1">
      <c r="A331" s="69">
        <v>5258</v>
      </c>
      <c r="B331" s="57">
        <v>441100</v>
      </c>
      <c r="C331" s="62" t="s">
        <v>303</v>
      </c>
      <c r="D331" s="19">
        <f t="shared" si="79"/>
        <v>0</v>
      </c>
      <c r="E331" s="18"/>
      <c r="F331" s="18"/>
      <c r="G331" s="18"/>
      <c r="H331" s="18"/>
      <c r="I331" s="18"/>
      <c r="J331" s="20"/>
    </row>
    <row r="332" spans="1:10" ht="19.5" customHeight="1">
      <c r="A332" s="69">
        <v>5259</v>
      </c>
      <c r="B332" s="57">
        <v>441200</v>
      </c>
      <c r="C332" s="62" t="s">
        <v>304</v>
      </c>
      <c r="D332" s="19">
        <f t="shared" si="79"/>
        <v>0</v>
      </c>
      <c r="E332" s="18"/>
      <c r="F332" s="18"/>
      <c r="G332" s="18"/>
      <c r="H332" s="18"/>
      <c r="I332" s="18"/>
      <c r="J332" s="20"/>
    </row>
    <row r="333" spans="1:10">
      <c r="A333" s="69">
        <v>5260</v>
      </c>
      <c r="B333" s="57">
        <v>441300</v>
      </c>
      <c r="C333" s="62" t="s">
        <v>305</v>
      </c>
      <c r="D333" s="19">
        <f t="shared" si="79"/>
        <v>20</v>
      </c>
      <c r="E333" s="18"/>
      <c r="F333" s="18"/>
      <c r="G333" s="18"/>
      <c r="H333" s="18"/>
      <c r="I333" s="18"/>
      <c r="J333" s="20">
        <v>20</v>
      </c>
    </row>
    <row r="334" spans="1:10" ht="19.5" customHeight="1">
      <c r="A334" s="69">
        <v>5261</v>
      </c>
      <c r="B334" s="57">
        <v>441400</v>
      </c>
      <c r="C334" s="62" t="s">
        <v>306</v>
      </c>
      <c r="D334" s="19">
        <f t="shared" si="79"/>
        <v>0</v>
      </c>
      <c r="E334" s="18"/>
      <c r="F334" s="18"/>
      <c r="G334" s="18"/>
      <c r="H334" s="18"/>
      <c r="I334" s="18"/>
      <c r="J334" s="20"/>
    </row>
    <row r="335" spans="1:10" ht="19.5" customHeight="1">
      <c r="A335" s="69">
        <v>5262</v>
      </c>
      <c r="B335" s="57">
        <v>441500</v>
      </c>
      <c r="C335" s="62" t="s">
        <v>307</v>
      </c>
      <c r="D335" s="19">
        <f t="shared" si="79"/>
        <v>0</v>
      </c>
      <c r="E335" s="18"/>
      <c r="F335" s="18"/>
      <c r="G335" s="18"/>
      <c r="H335" s="18"/>
      <c r="I335" s="18"/>
      <c r="J335" s="20"/>
    </row>
    <row r="336" spans="1:10" ht="19.5" customHeight="1">
      <c r="A336" s="69">
        <v>5263</v>
      </c>
      <c r="B336" s="57">
        <v>441600</v>
      </c>
      <c r="C336" s="62" t="s">
        <v>401</v>
      </c>
      <c r="D336" s="19">
        <f t="shared" si="79"/>
        <v>0</v>
      </c>
      <c r="E336" s="18"/>
      <c r="F336" s="18"/>
      <c r="G336" s="18"/>
      <c r="H336" s="18"/>
      <c r="I336" s="18"/>
      <c r="J336" s="20"/>
    </row>
    <row r="337" spans="1:10" ht="19.5" customHeight="1">
      <c r="A337" s="69">
        <v>5264</v>
      </c>
      <c r="B337" s="57">
        <v>441700</v>
      </c>
      <c r="C337" s="62" t="s">
        <v>185</v>
      </c>
      <c r="D337" s="19">
        <f t="shared" si="79"/>
        <v>0</v>
      </c>
      <c r="E337" s="18"/>
      <c r="F337" s="18"/>
      <c r="G337" s="18"/>
      <c r="H337" s="18"/>
      <c r="I337" s="18"/>
      <c r="J337" s="20"/>
    </row>
    <row r="338" spans="1:10" ht="19.5" customHeight="1">
      <c r="A338" s="69">
        <v>5265</v>
      </c>
      <c r="B338" s="57">
        <v>441800</v>
      </c>
      <c r="C338" s="62" t="s">
        <v>186</v>
      </c>
      <c r="D338" s="19">
        <f t="shared" si="79"/>
        <v>0</v>
      </c>
      <c r="E338" s="18"/>
      <c r="F338" s="18"/>
      <c r="G338" s="18"/>
      <c r="H338" s="18"/>
      <c r="I338" s="18"/>
      <c r="J338" s="20"/>
    </row>
    <row r="339" spans="1:10" ht="19.5" customHeight="1">
      <c r="A339" s="69">
        <v>5266</v>
      </c>
      <c r="B339" s="57">
        <v>441900</v>
      </c>
      <c r="C339" s="62" t="s">
        <v>118</v>
      </c>
      <c r="D339" s="19">
        <f t="shared" si="79"/>
        <v>0</v>
      </c>
      <c r="E339" s="18"/>
      <c r="F339" s="18"/>
      <c r="G339" s="18"/>
      <c r="H339" s="18"/>
      <c r="I339" s="18"/>
      <c r="J339" s="20"/>
    </row>
    <row r="340" spans="1:10" ht="18" customHeight="1">
      <c r="A340" s="68">
        <v>5267</v>
      </c>
      <c r="B340" s="14">
        <v>442000</v>
      </c>
      <c r="C340" s="61" t="s">
        <v>781</v>
      </c>
      <c r="D340" s="16">
        <f t="shared" si="79"/>
        <v>0</v>
      </c>
      <c r="E340" s="16">
        <f t="shared" ref="E340:J340" si="88">SUM(E341:E350)</f>
        <v>0</v>
      </c>
      <c r="F340" s="16">
        <f t="shared" si="88"/>
        <v>0</v>
      </c>
      <c r="G340" s="16">
        <f t="shared" si="88"/>
        <v>0</v>
      </c>
      <c r="H340" s="16">
        <f t="shared" si="88"/>
        <v>0</v>
      </c>
      <c r="I340" s="16">
        <f t="shared" si="88"/>
        <v>0</v>
      </c>
      <c r="J340" s="17">
        <f t="shared" si="88"/>
        <v>0</v>
      </c>
    </row>
    <row r="341" spans="1:10" ht="25.5">
      <c r="A341" s="69">
        <v>5268</v>
      </c>
      <c r="B341" s="57">
        <v>442100</v>
      </c>
      <c r="C341" s="62" t="s">
        <v>700</v>
      </c>
      <c r="D341" s="19">
        <f t="shared" si="79"/>
        <v>0</v>
      </c>
      <c r="E341" s="18"/>
      <c r="F341" s="18"/>
      <c r="G341" s="18"/>
      <c r="H341" s="18"/>
      <c r="I341" s="18"/>
      <c r="J341" s="20"/>
    </row>
    <row r="342" spans="1:10" ht="19.5" customHeight="1">
      <c r="A342" s="69">
        <v>5269</v>
      </c>
      <c r="B342" s="57">
        <v>442200</v>
      </c>
      <c r="C342" s="62" t="s">
        <v>187</v>
      </c>
      <c r="D342" s="19">
        <f t="shared" si="79"/>
        <v>0</v>
      </c>
      <c r="E342" s="18"/>
      <c r="F342" s="18"/>
      <c r="G342" s="18"/>
      <c r="H342" s="18"/>
      <c r="I342" s="18"/>
      <c r="J342" s="20"/>
    </row>
    <row r="343" spans="1:10" ht="19.5" customHeight="1">
      <c r="A343" s="69">
        <v>5270</v>
      </c>
      <c r="B343" s="57">
        <v>442300</v>
      </c>
      <c r="C343" s="62" t="s">
        <v>188</v>
      </c>
      <c r="D343" s="19">
        <f t="shared" si="79"/>
        <v>0</v>
      </c>
      <c r="E343" s="18"/>
      <c r="F343" s="18"/>
      <c r="G343" s="18"/>
      <c r="H343" s="18"/>
      <c r="I343" s="18"/>
      <c r="J343" s="20"/>
    </row>
    <row r="344" spans="1:10" ht="19.5" customHeight="1">
      <c r="A344" s="69">
        <v>5271</v>
      </c>
      <c r="B344" s="57">
        <v>442400</v>
      </c>
      <c r="C344" s="62" t="s">
        <v>189</v>
      </c>
      <c r="D344" s="19">
        <f t="shared" si="79"/>
        <v>0</v>
      </c>
      <c r="E344" s="18"/>
      <c r="F344" s="18"/>
      <c r="G344" s="18"/>
      <c r="H344" s="18"/>
      <c r="I344" s="18"/>
      <c r="J344" s="20"/>
    </row>
    <row r="345" spans="1:10" ht="12.75" customHeight="1">
      <c r="A345" s="170" t="s">
        <v>488</v>
      </c>
      <c r="B345" s="171" t="s">
        <v>489</v>
      </c>
      <c r="C345" s="172" t="s">
        <v>490</v>
      </c>
      <c r="D345" s="157" t="s">
        <v>866</v>
      </c>
      <c r="E345" s="158"/>
      <c r="F345" s="158"/>
      <c r="G345" s="158"/>
      <c r="H345" s="158"/>
      <c r="I345" s="158"/>
      <c r="J345" s="169"/>
    </row>
    <row r="346" spans="1:10" ht="12.75" customHeight="1">
      <c r="A346" s="170"/>
      <c r="B346" s="171"/>
      <c r="C346" s="172"/>
      <c r="D346" s="157" t="s">
        <v>868</v>
      </c>
      <c r="E346" s="157" t="s">
        <v>390</v>
      </c>
      <c r="F346" s="158"/>
      <c r="G346" s="158"/>
      <c r="H346" s="158"/>
      <c r="I346" s="157" t="s">
        <v>848</v>
      </c>
      <c r="J346" s="168" t="s">
        <v>63</v>
      </c>
    </row>
    <row r="347" spans="1:10" ht="25.5">
      <c r="A347" s="170"/>
      <c r="B347" s="171"/>
      <c r="C347" s="172"/>
      <c r="D347" s="158"/>
      <c r="E347" s="92" t="s">
        <v>347</v>
      </c>
      <c r="F347" s="92" t="s">
        <v>421</v>
      </c>
      <c r="G347" s="92" t="s">
        <v>847</v>
      </c>
      <c r="H347" s="92" t="s">
        <v>62</v>
      </c>
      <c r="I347" s="158"/>
      <c r="J347" s="169"/>
    </row>
    <row r="348" spans="1:10">
      <c r="A348" s="95" t="s">
        <v>379</v>
      </c>
      <c r="B348" s="96" t="s">
        <v>380</v>
      </c>
      <c r="C348" s="111" t="s">
        <v>381</v>
      </c>
      <c r="D348" s="93">
        <v>4</v>
      </c>
      <c r="E348" s="93" t="s">
        <v>383</v>
      </c>
      <c r="F348" s="93" t="s">
        <v>384</v>
      </c>
      <c r="G348" s="93" t="s">
        <v>385</v>
      </c>
      <c r="H348" s="93" t="s">
        <v>386</v>
      </c>
      <c r="I348" s="93" t="s">
        <v>387</v>
      </c>
      <c r="J348" s="94" t="s">
        <v>388</v>
      </c>
    </row>
    <row r="349" spans="1:10" ht="18.75" customHeight="1">
      <c r="A349" s="69">
        <v>5272</v>
      </c>
      <c r="B349" s="57">
        <v>442500</v>
      </c>
      <c r="C349" s="62" t="s">
        <v>403</v>
      </c>
      <c r="D349" s="19">
        <f t="shared" si="79"/>
        <v>0</v>
      </c>
      <c r="E349" s="18"/>
      <c r="F349" s="18"/>
      <c r="G349" s="18"/>
      <c r="H349" s="18"/>
      <c r="I349" s="18"/>
      <c r="J349" s="20"/>
    </row>
    <row r="350" spans="1:10" ht="18.75" customHeight="1">
      <c r="A350" s="69">
        <v>5273</v>
      </c>
      <c r="B350" s="57">
        <v>442600</v>
      </c>
      <c r="C350" s="62" t="s">
        <v>404</v>
      </c>
      <c r="D350" s="19">
        <f t="shared" si="79"/>
        <v>0</v>
      </c>
      <c r="E350" s="18"/>
      <c r="F350" s="18"/>
      <c r="G350" s="18"/>
      <c r="H350" s="18"/>
      <c r="I350" s="18"/>
      <c r="J350" s="20"/>
    </row>
    <row r="351" spans="1:10" ht="18.75" customHeight="1">
      <c r="A351" s="68">
        <v>5274</v>
      </c>
      <c r="B351" s="14">
        <v>443000</v>
      </c>
      <c r="C351" s="61" t="s">
        <v>782</v>
      </c>
      <c r="D351" s="16">
        <f t="shared" si="79"/>
        <v>0</v>
      </c>
      <c r="E351" s="16">
        <f t="shared" ref="E351:J351" si="89">E352</f>
        <v>0</v>
      </c>
      <c r="F351" s="16">
        <f t="shared" si="89"/>
        <v>0</v>
      </c>
      <c r="G351" s="16">
        <f t="shared" si="89"/>
        <v>0</v>
      </c>
      <c r="H351" s="16">
        <f t="shared" si="89"/>
        <v>0</v>
      </c>
      <c r="I351" s="16">
        <f t="shared" si="89"/>
        <v>0</v>
      </c>
      <c r="J351" s="17">
        <f t="shared" si="89"/>
        <v>0</v>
      </c>
    </row>
    <row r="352" spans="1:10" ht="18.75" customHeight="1">
      <c r="A352" s="69">
        <v>5275</v>
      </c>
      <c r="B352" s="57">
        <v>443100</v>
      </c>
      <c r="C352" s="62" t="s">
        <v>585</v>
      </c>
      <c r="D352" s="19">
        <f t="shared" si="79"/>
        <v>0</v>
      </c>
      <c r="E352" s="18"/>
      <c r="F352" s="18"/>
      <c r="G352" s="18"/>
      <c r="H352" s="18"/>
      <c r="I352" s="18"/>
      <c r="J352" s="20"/>
    </row>
    <row r="353" spans="1:10">
      <c r="A353" s="68">
        <v>5276</v>
      </c>
      <c r="B353" s="14">
        <v>444000</v>
      </c>
      <c r="C353" s="61" t="s">
        <v>783</v>
      </c>
      <c r="D353" s="16">
        <f t="shared" si="79"/>
        <v>0</v>
      </c>
      <c r="E353" s="16">
        <f t="shared" ref="E353:J353" si="90">SUM(E354:E356)</f>
        <v>0</v>
      </c>
      <c r="F353" s="16">
        <f t="shared" si="90"/>
        <v>0</v>
      </c>
      <c r="G353" s="16">
        <f t="shared" si="90"/>
        <v>0</v>
      </c>
      <c r="H353" s="16">
        <f t="shared" si="90"/>
        <v>0</v>
      </c>
      <c r="I353" s="16">
        <f t="shared" si="90"/>
        <v>0</v>
      </c>
      <c r="J353" s="17">
        <f t="shared" si="90"/>
        <v>0</v>
      </c>
    </row>
    <row r="354" spans="1:10" ht="18.75" customHeight="1">
      <c r="A354" s="69">
        <v>5277</v>
      </c>
      <c r="B354" s="57">
        <v>444100</v>
      </c>
      <c r="C354" s="62" t="s">
        <v>603</v>
      </c>
      <c r="D354" s="19">
        <f t="shared" si="79"/>
        <v>0</v>
      </c>
      <c r="E354" s="18"/>
      <c r="F354" s="18"/>
      <c r="G354" s="18"/>
      <c r="H354" s="18"/>
      <c r="I354" s="18"/>
      <c r="J354" s="20"/>
    </row>
    <row r="355" spans="1:10" ht="18.75" customHeight="1">
      <c r="A355" s="69">
        <v>5278</v>
      </c>
      <c r="B355" s="57">
        <v>444200</v>
      </c>
      <c r="C355" s="62" t="s">
        <v>604</v>
      </c>
      <c r="D355" s="19">
        <f t="shared" si="79"/>
        <v>0</v>
      </c>
      <c r="E355" s="18"/>
      <c r="F355" s="18"/>
      <c r="G355" s="18"/>
      <c r="H355" s="18"/>
      <c r="I355" s="18"/>
      <c r="J355" s="20"/>
    </row>
    <row r="356" spans="1:10" ht="18.75" customHeight="1">
      <c r="A356" s="69">
        <v>5279</v>
      </c>
      <c r="B356" s="57">
        <v>444300</v>
      </c>
      <c r="C356" s="62" t="s">
        <v>701</v>
      </c>
      <c r="D356" s="19">
        <f t="shared" si="79"/>
        <v>0</v>
      </c>
      <c r="E356" s="18"/>
      <c r="F356" s="18"/>
      <c r="G356" s="18"/>
      <c r="H356" s="18"/>
      <c r="I356" s="18"/>
      <c r="J356" s="20"/>
    </row>
    <row r="357" spans="1:10" ht="18.75" customHeight="1">
      <c r="A357" s="68">
        <v>5280</v>
      </c>
      <c r="B357" s="14">
        <v>450000</v>
      </c>
      <c r="C357" s="61" t="s">
        <v>784</v>
      </c>
      <c r="D357" s="16">
        <f t="shared" si="79"/>
        <v>0</v>
      </c>
      <c r="E357" s="16">
        <f t="shared" ref="E357:J357" si="91">E358+E361+E364+E367</f>
        <v>0</v>
      </c>
      <c r="F357" s="16">
        <f t="shared" si="91"/>
        <v>0</v>
      </c>
      <c r="G357" s="16">
        <f t="shared" si="91"/>
        <v>0</v>
      </c>
      <c r="H357" s="16">
        <f t="shared" si="91"/>
        <v>0</v>
      </c>
      <c r="I357" s="16">
        <f t="shared" si="91"/>
        <v>0</v>
      </c>
      <c r="J357" s="17">
        <f t="shared" si="91"/>
        <v>0</v>
      </c>
    </row>
    <row r="358" spans="1:10" ht="25.5">
      <c r="A358" s="68">
        <v>5281</v>
      </c>
      <c r="B358" s="14">
        <v>451000</v>
      </c>
      <c r="C358" s="61" t="s">
        <v>785</v>
      </c>
      <c r="D358" s="16">
        <f t="shared" si="79"/>
        <v>0</v>
      </c>
      <c r="E358" s="16">
        <f t="shared" ref="E358:J358" si="92">E359+E360</f>
        <v>0</v>
      </c>
      <c r="F358" s="16">
        <f t="shared" si="92"/>
        <v>0</v>
      </c>
      <c r="G358" s="16">
        <f t="shared" si="92"/>
        <v>0</v>
      </c>
      <c r="H358" s="16">
        <f t="shared" si="92"/>
        <v>0</v>
      </c>
      <c r="I358" s="16">
        <f t="shared" si="92"/>
        <v>0</v>
      </c>
      <c r="J358" s="17">
        <f t="shared" si="92"/>
        <v>0</v>
      </c>
    </row>
    <row r="359" spans="1:10" ht="25.5">
      <c r="A359" s="69">
        <v>5282</v>
      </c>
      <c r="B359" s="57">
        <v>451100</v>
      </c>
      <c r="C359" s="62" t="s">
        <v>320</v>
      </c>
      <c r="D359" s="19">
        <f t="shared" si="79"/>
        <v>0</v>
      </c>
      <c r="E359" s="18"/>
      <c r="F359" s="18"/>
      <c r="G359" s="18"/>
      <c r="H359" s="18"/>
      <c r="I359" s="18"/>
      <c r="J359" s="20"/>
    </row>
    <row r="360" spans="1:10" ht="25.5">
      <c r="A360" s="69">
        <v>5283</v>
      </c>
      <c r="B360" s="57">
        <v>451200</v>
      </c>
      <c r="C360" s="62" t="s">
        <v>321</v>
      </c>
      <c r="D360" s="19">
        <f t="shared" si="79"/>
        <v>0</v>
      </c>
      <c r="E360" s="18"/>
      <c r="F360" s="18"/>
      <c r="G360" s="18"/>
      <c r="H360" s="18"/>
      <c r="I360" s="18"/>
      <c r="J360" s="20"/>
    </row>
    <row r="361" spans="1:10" ht="25.5">
      <c r="A361" s="68">
        <v>5284</v>
      </c>
      <c r="B361" s="14">
        <v>452000</v>
      </c>
      <c r="C361" s="61" t="s">
        <v>786</v>
      </c>
      <c r="D361" s="16">
        <f t="shared" si="79"/>
        <v>0</v>
      </c>
      <c r="E361" s="16">
        <f t="shared" ref="E361:J361" si="93">E362+E363</f>
        <v>0</v>
      </c>
      <c r="F361" s="16">
        <f t="shared" si="93"/>
        <v>0</v>
      </c>
      <c r="G361" s="16">
        <f t="shared" si="93"/>
        <v>0</v>
      </c>
      <c r="H361" s="16">
        <f t="shared" si="93"/>
        <v>0</v>
      </c>
      <c r="I361" s="16">
        <f t="shared" si="93"/>
        <v>0</v>
      </c>
      <c r="J361" s="17">
        <f t="shared" si="93"/>
        <v>0</v>
      </c>
    </row>
    <row r="362" spans="1:10" ht="18.75" customHeight="1">
      <c r="A362" s="69">
        <v>5285</v>
      </c>
      <c r="B362" s="57">
        <v>452100</v>
      </c>
      <c r="C362" s="62" t="s">
        <v>322</v>
      </c>
      <c r="D362" s="19">
        <f t="shared" si="79"/>
        <v>0</v>
      </c>
      <c r="E362" s="18"/>
      <c r="F362" s="18"/>
      <c r="G362" s="18"/>
      <c r="H362" s="18"/>
      <c r="I362" s="18"/>
      <c r="J362" s="20"/>
    </row>
    <row r="363" spans="1:10">
      <c r="A363" s="69">
        <v>5286</v>
      </c>
      <c r="B363" s="57">
        <v>452200</v>
      </c>
      <c r="C363" s="62" t="s">
        <v>323</v>
      </c>
      <c r="D363" s="19">
        <f t="shared" si="79"/>
        <v>0</v>
      </c>
      <c r="E363" s="18"/>
      <c r="F363" s="18"/>
      <c r="G363" s="18"/>
      <c r="H363" s="18"/>
      <c r="I363" s="18"/>
      <c r="J363" s="20"/>
    </row>
    <row r="364" spans="1:10" ht="25.5">
      <c r="A364" s="68">
        <v>5287</v>
      </c>
      <c r="B364" s="14">
        <v>453000</v>
      </c>
      <c r="C364" s="61" t="s">
        <v>787</v>
      </c>
      <c r="D364" s="16">
        <f t="shared" si="79"/>
        <v>0</v>
      </c>
      <c r="E364" s="16">
        <f t="shared" ref="E364:J364" si="94">E365+E366</f>
        <v>0</v>
      </c>
      <c r="F364" s="16">
        <f t="shared" si="94"/>
        <v>0</v>
      </c>
      <c r="G364" s="16">
        <f t="shared" si="94"/>
        <v>0</v>
      </c>
      <c r="H364" s="16">
        <f t="shared" si="94"/>
        <v>0</v>
      </c>
      <c r="I364" s="16">
        <f t="shared" si="94"/>
        <v>0</v>
      </c>
      <c r="J364" s="17">
        <f t="shared" si="94"/>
        <v>0</v>
      </c>
    </row>
    <row r="365" spans="1:10" ht="18.75" customHeight="1">
      <c r="A365" s="69">
        <v>5288</v>
      </c>
      <c r="B365" s="57">
        <v>453100</v>
      </c>
      <c r="C365" s="62" t="s">
        <v>324</v>
      </c>
      <c r="D365" s="19">
        <f t="shared" si="79"/>
        <v>0</v>
      </c>
      <c r="E365" s="18"/>
      <c r="F365" s="18"/>
      <c r="G365" s="18"/>
      <c r="H365" s="18"/>
      <c r="I365" s="18"/>
      <c r="J365" s="20"/>
    </row>
    <row r="366" spans="1:10" ht="18.75" customHeight="1">
      <c r="A366" s="69">
        <v>5289</v>
      </c>
      <c r="B366" s="57">
        <v>453200</v>
      </c>
      <c r="C366" s="62" t="s">
        <v>325</v>
      </c>
      <c r="D366" s="19">
        <f t="shared" si="79"/>
        <v>0</v>
      </c>
      <c r="E366" s="18"/>
      <c r="F366" s="18"/>
      <c r="G366" s="18"/>
      <c r="H366" s="18"/>
      <c r="I366" s="18"/>
      <c r="J366" s="20"/>
    </row>
    <row r="367" spans="1:10">
      <c r="A367" s="68">
        <v>5290</v>
      </c>
      <c r="B367" s="14">
        <v>454000</v>
      </c>
      <c r="C367" s="61" t="s">
        <v>788</v>
      </c>
      <c r="D367" s="16">
        <f t="shared" si="79"/>
        <v>0</v>
      </c>
      <c r="E367" s="16">
        <f t="shared" ref="E367:J367" si="95">E368+E369</f>
        <v>0</v>
      </c>
      <c r="F367" s="16">
        <f t="shared" si="95"/>
        <v>0</v>
      </c>
      <c r="G367" s="16">
        <f t="shared" si="95"/>
        <v>0</v>
      </c>
      <c r="H367" s="16">
        <f t="shared" si="95"/>
        <v>0</v>
      </c>
      <c r="I367" s="16">
        <f t="shared" si="95"/>
        <v>0</v>
      </c>
      <c r="J367" s="17">
        <f t="shared" si="95"/>
        <v>0</v>
      </c>
    </row>
    <row r="368" spans="1:10" ht="18.75" customHeight="1">
      <c r="A368" s="69">
        <v>5291</v>
      </c>
      <c r="B368" s="57">
        <v>454100</v>
      </c>
      <c r="C368" s="62" t="s">
        <v>326</v>
      </c>
      <c r="D368" s="19">
        <f t="shared" si="79"/>
        <v>0</v>
      </c>
      <c r="E368" s="18"/>
      <c r="F368" s="18"/>
      <c r="G368" s="18"/>
      <c r="H368" s="18"/>
      <c r="I368" s="18"/>
      <c r="J368" s="20"/>
    </row>
    <row r="369" spans="1:10" ht="18.75" customHeight="1">
      <c r="A369" s="69">
        <v>5292</v>
      </c>
      <c r="B369" s="57">
        <v>454200</v>
      </c>
      <c r="C369" s="62" t="s">
        <v>327</v>
      </c>
      <c r="D369" s="19">
        <f t="shared" si="79"/>
        <v>0</v>
      </c>
      <c r="E369" s="18"/>
      <c r="F369" s="18"/>
      <c r="G369" s="18"/>
      <c r="H369" s="18"/>
      <c r="I369" s="18"/>
      <c r="J369" s="20"/>
    </row>
    <row r="370" spans="1:10" ht="25.5">
      <c r="A370" s="68">
        <v>5293</v>
      </c>
      <c r="B370" s="14">
        <v>460000</v>
      </c>
      <c r="C370" s="61" t="s">
        <v>789</v>
      </c>
      <c r="D370" s="16">
        <f t="shared" si="79"/>
        <v>600</v>
      </c>
      <c r="E370" s="16">
        <f t="shared" ref="E370:J370" si="96">E375+E378+E381+E384+E387</f>
        <v>0</v>
      </c>
      <c r="F370" s="16">
        <f t="shared" si="96"/>
        <v>0</v>
      </c>
      <c r="G370" s="16">
        <f t="shared" si="96"/>
        <v>0</v>
      </c>
      <c r="H370" s="16">
        <f t="shared" si="96"/>
        <v>600</v>
      </c>
      <c r="I370" s="16">
        <f t="shared" si="96"/>
        <v>0</v>
      </c>
      <c r="J370" s="17">
        <f t="shared" si="96"/>
        <v>0</v>
      </c>
    </row>
    <row r="371" spans="1:10" ht="12.75" customHeight="1">
      <c r="A371" s="170" t="s">
        <v>488</v>
      </c>
      <c r="B371" s="171" t="s">
        <v>489</v>
      </c>
      <c r="C371" s="172" t="s">
        <v>490</v>
      </c>
      <c r="D371" s="157" t="s">
        <v>866</v>
      </c>
      <c r="E371" s="158"/>
      <c r="F371" s="158"/>
      <c r="G371" s="158"/>
      <c r="H371" s="158"/>
      <c r="I371" s="158"/>
      <c r="J371" s="169"/>
    </row>
    <row r="372" spans="1:10" ht="12.75" customHeight="1">
      <c r="A372" s="170"/>
      <c r="B372" s="171"/>
      <c r="C372" s="172"/>
      <c r="D372" s="157" t="s">
        <v>868</v>
      </c>
      <c r="E372" s="157" t="s">
        <v>390</v>
      </c>
      <c r="F372" s="158"/>
      <c r="G372" s="158"/>
      <c r="H372" s="158"/>
      <c r="I372" s="157" t="s">
        <v>848</v>
      </c>
      <c r="J372" s="168" t="s">
        <v>63</v>
      </c>
    </row>
    <row r="373" spans="1:10" ht="25.5">
      <c r="A373" s="170"/>
      <c r="B373" s="171"/>
      <c r="C373" s="172"/>
      <c r="D373" s="158"/>
      <c r="E373" s="92" t="s">
        <v>347</v>
      </c>
      <c r="F373" s="92" t="s">
        <v>421</v>
      </c>
      <c r="G373" s="92" t="s">
        <v>847</v>
      </c>
      <c r="H373" s="92" t="s">
        <v>62</v>
      </c>
      <c r="I373" s="158"/>
      <c r="J373" s="169"/>
    </row>
    <row r="374" spans="1:10">
      <c r="A374" s="95" t="s">
        <v>379</v>
      </c>
      <c r="B374" s="96" t="s">
        <v>380</v>
      </c>
      <c r="C374" s="111" t="s">
        <v>381</v>
      </c>
      <c r="D374" s="93">
        <v>4</v>
      </c>
      <c r="E374" s="93">
        <v>5</v>
      </c>
      <c r="F374" s="93">
        <v>6</v>
      </c>
      <c r="G374" s="93">
        <v>7</v>
      </c>
      <c r="H374" s="93">
        <v>8</v>
      </c>
      <c r="I374" s="93">
        <v>9</v>
      </c>
      <c r="J374" s="94">
        <v>10</v>
      </c>
    </row>
    <row r="375" spans="1:10" ht="15.75" customHeight="1">
      <c r="A375" s="68">
        <v>5294</v>
      </c>
      <c r="B375" s="14">
        <v>461000</v>
      </c>
      <c r="C375" s="61" t="s">
        <v>790</v>
      </c>
      <c r="D375" s="16">
        <f t="shared" si="79"/>
        <v>0</v>
      </c>
      <c r="E375" s="16">
        <f t="shared" ref="E375:J375" si="97">E376+E377</f>
        <v>0</v>
      </c>
      <c r="F375" s="16">
        <f t="shared" si="97"/>
        <v>0</v>
      </c>
      <c r="G375" s="16">
        <f t="shared" si="97"/>
        <v>0</v>
      </c>
      <c r="H375" s="16">
        <f t="shared" si="97"/>
        <v>0</v>
      </c>
      <c r="I375" s="16">
        <f t="shared" si="97"/>
        <v>0</v>
      </c>
      <c r="J375" s="17">
        <f t="shared" si="97"/>
        <v>0</v>
      </c>
    </row>
    <row r="376" spans="1:10" ht="15.75" customHeight="1">
      <c r="A376" s="69">
        <v>5295</v>
      </c>
      <c r="B376" s="57">
        <v>461100</v>
      </c>
      <c r="C376" s="62" t="s">
        <v>328</v>
      </c>
      <c r="D376" s="19">
        <f t="shared" si="79"/>
        <v>0</v>
      </c>
      <c r="E376" s="18"/>
      <c r="F376" s="18"/>
      <c r="G376" s="18"/>
      <c r="H376" s="18"/>
      <c r="I376" s="18"/>
      <c r="J376" s="20"/>
    </row>
    <row r="377" spans="1:10" ht="15.75" customHeight="1">
      <c r="A377" s="69">
        <v>5296</v>
      </c>
      <c r="B377" s="57">
        <v>461200</v>
      </c>
      <c r="C377" s="62" t="s">
        <v>329</v>
      </c>
      <c r="D377" s="19">
        <f t="shared" si="79"/>
        <v>0</v>
      </c>
      <c r="E377" s="18"/>
      <c r="F377" s="18"/>
      <c r="G377" s="18"/>
      <c r="H377" s="18"/>
      <c r="I377" s="18"/>
      <c r="J377" s="20"/>
    </row>
    <row r="378" spans="1:10">
      <c r="A378" s="68">
        <v>5297</v>
      </c>
      <c r="B378" s="14">
        <v>462000</v>
      </c>
      <c r="C378" s="61" t="s">
        <v>791</v>
      </c>
      <c r="D378" s="16">
        <f t="shared" si="79"/>
        <v>0</v>
      </c>
      <c r="E378" s="16">
        <f t="shared" ref="E378:J378" si="98">E379+E380</f>
        <v>0</v>
      </c>
      <c r="F378" s="16">
        <f t="shared" si="98"/>
        <v>0</v>
      </c>
      <c r="G378" s="16">
        <f t="shared" si="98"/>
        <v>0</v>
      </c>
      <c r="H378" s="16">
        <f t="shared" si="98"/>
        <v>0</v>
      </c>
      <c r="I378" s="16">
        <f t="shared" si="98"/>
        <v>0</v>
      </c>
      <c r="J378" s="17">
        <f t="shared" si="98"/>
        <v>0</v>
      </c>
    </row>
    <row r="379" spans="1:10" ht="15.75" customHeight="1">
      <c r="A379" s="69">
        <v>5298</v>
      </c>
      <c r="B379" s="57">
        <v>462100</v>
      </c>
      <c r="C379" s="62" t="s">
        <v>586</v>
      </c>
      <c r="D379" s="19">
        <f t="shared" si="79"/>
        <v>0</v>
      </c>
      <c r="E379" s="18"/>
      <c r="F379" s="18"/>
      <c r="G379" s="18"/>
      <c r="H379" s="18"/>
      <c r="I379" s="18"/>
      <c r="J379" s="20"/>
    </row>
    <row r="380" spans="1:10" ht="15.75" customHeight="1">
      <c r="A380" s="69">
        <v>5299</v>
      </c>
      <c r="B380" s="57">
        <v>462200</v>
      </c>
      <c r="C380" s="62" t="s">
        <v>433</v>
      </c>
      <c r="D380" s="19">
        <f t="shared" si="79"/>
        <v>0</v>
      </c>
      <c r="E380" s="18"/>
      <c r="F380" s="18"/>
      <c r="G380" s="18"/>
      <c r="H380" s="18"/>
      <c r="I380" s="18"/>
      <c r="J380" s="20"/>
    </row>
    <row r="381" spans="1:10">
      <c r="A381" s="68">
        <v>5300</v>
      </c>
      <c r="B381" s="14">
        <v>463000</v>
      </c>
      <c r="C381" s="61" t="s">
        <v>792</v>
      </c>
      <c r="D381" s="16">
        <f t="shared" ref="D381:D452" si="99">SUM(E381:J381)</f>
        <v>0</v>
      </c>
      <c r="E381" s="16">
        <f t="shared" ref="E381:J381" si="100">E382+E383</f>
        <v>0</v>
      </c>
      <c r="F381" s="16">
        <f t="shared" si="100"/>
        <v>0</v>
      </c>
      <c r="G381" s="16">
        <f t="shared" si="100"/>
        <v>0</v>
      </c>
      <c r="H381" s="16">
        <f t="shared" si="100"/>
        <v>0</v>
      </c>
      <c r="I381" s="16">
        <f t="shared" si="100"/>
        <v>0</v>
      </c>
      <c r="J381" s="17">
        <f t="shared" si="100"/>
        <v>0</v>
      </c>
    </row>
    <row r="382" spans="1:10" ht="15.75" customHeight="1">
      <c r="A382" s="69">
        <v>5301</v>
      </c>
      <c r="B382" s="57">
        <v>463100</v>
      </c>
      <c r="C382" s="62" t="s">
        <v>292</v>
      </c>
      <c r="D382" s="19">
        <f t="shared" si="99"/>
        <v>0</v>
      </c>
      <c r="E382" s="18"/>
      <c r="F382" s="18"/>
      <c r="G382" s="18"/>
      <c r="H382" s="18"/>
      <c r="I382" s="18"/>
      <c r="J382" s="20"/>
    </row>
    <row r="383" spans="1:10" ht="15.75" customHeight="1">
      <c r="A383" s="69">
        <v>5302</v>
      </c>
      <c r="B383" s="57">
        <v>463200</v>
      </c>
      <c r="C383" s="62" t="s">
        <v>402</v>
      </c>
      <c r="D383" s="19">
        <f t="shared" si="99"/>
        <v>0</v>
      </c>
      <c r="E383" s="18"/>
      <c r="F383" s="18"/>
      <c r="G383" s="18"/>
      <c r="H383" s="18"/>
      <c r="I383" s="18"/>
      <c r="J383" s="20"/>
    </row>
    <row r="384" spans="1:10" ht="25.5">
      <c r="A384" s="68">
        <v>5303</v>
      </c>
      <c r="B384" s="14">
        <v>464000</v>
      </c>
      <c r="C384" s="61" t="s">
        <v>793</v>
      </c>
      <c r="D384" s="16">
        <f t="shared" si="99"/>
        <v>0</v>
      </c>
      <c r="E384" s="16">
        <f t="shared" ref="E384:J384" si="101">E385+E386</f>
        <v>0</v>
      </c>
      <c r="F384" s="16">
        <f t="shared" si="101"/>
        <v>0</v>
      </c>
      <c r="G384" s="16">
        <f t="shared" si="101"/>
        <v>0</v>
      </c>
      <c r="H384" s="16">
        <f t="shared" si="101"/>
        <v>0</v>
      </c>
      <c r="I384" s="16">
        <f t="shared" si="101"/>
        <v>0</v>
      </c>
      <c r="J384" s="17">
        <f t="shared" si="101"/>
        <v>0</v>
      </c>
    </row>
    <row r="385" spans="1:10">
      <c r="A385" s="69">
        <v>5304</v>
      </c>
      <c r="B385" s="57">
        <v>464100</v>
      </c>
      <c r="C385" s="62" t="s">
        <v>57</v>
      </c>
      <c r="D385" s="19">
        <f t="shared" si="99"/>
        <v>0</v>
      </c>
      <c r="E385" s="18"/>
      <c r="F385" s="18"/>
      <c r="G385" s="18"/>
      <c r="H385" s="18"/>
      <c r="I385" s="18"/>
      <c r="J385" s="20"/>
    </row>
    <row r="386" spans="1:10">
      <c r="A386" s="69">
        <v>5305</v>
      </c>
      <c r="B386" s="57">
        <v>464200</v>
      </c>
      <c r="C386" s="62" t="s">
        <v>58</v>
      </c>
      <c r="D386" s="19">
        <f t="shared" si="99"/>
        <v>0</v>
      </c>
      <c r="E386" s="18"/>
      <c r="F386" s="18"/>
      <c r="G386" s="18"/>
      <c r="H386" s="18"/>
      <c r="I386" s="18"/>
      <c r="J386" s="20"/>
    </row>
    <row r="387" spans="1:10" ht="15.75" customHeight="1">
      <c r="A387" s="68">
        <v>5306</v>
      </c>
      <c r="B387" s="14">
        <v>465000</v>
      </c>
      <c r="C387" s="61" t="s">
        <v>794</v>
      </c>
      <c r="D387" s="16">
        <f t="shared" si="99"/>
        <v>600</v>
      </c>
      <c r="E387" s="16">
        <f t="shared" ref="E387:J387" si="102">E388+E389</f>
        <v>0</v>
      </c>
      <c r="F387" s="16">
        <f t="shared" si="102"/>
        <v>0</v>
      </c>
      <c r="G387" s="16">
        <f t="shared" si="102"/>
        <v>0</v>
      </c>
      <c r="H387" s="16">
        <f t="shared" si="102"/>
        <v>600</v>
      </c>
      <c r="I387" s="16">
        <f t="shared" si="102"/>
        <v>0</v>
      </c>
      <c r="J387" s="17">
        <f t="shared" si="102"/>
        <v>0</v>
      </c>
    </row>
    <row r="388" spans="1:10" ht="15.75" customHeight="1">
      <c r="A388" s="69">
        <v>5307</v>
      </c>
      <c r="B388" s="57">
        <v>465100</v>
      </c>
      <c r="C388" s="62" t="s">
        <v>59</v>
      </c>
      <c r="D388" s="19">
        <f t="shared" si="99"/>
        <v>600</v>
      </c>
      <c r="E388" s="18"/>
      <c r="F388" s="18"/>
      <c r="G388" s="18"/>
      <c r="H388" s="18">
        <v>600</v>
      </c>
      <c r="I388" s="18"/>
      <c r="J388" s="20"/>
    </row>
    <row r="389" spans="1:10" ht="15.75" customHeight="1">
      <c r="A389" s="69">
        <v>5308</v>
      </c>
      <c r="B389" s="57">
        <v>465200</v>
      </c>
      <c r="C389" s="62" t="s">
        <v>60</v>
      </c>
      <c r="D389" s="19">
        <f t="shared" si="99"/>
        <v>0</v>
      </c>
      <c r="E389" s="18"/>
      <c r="F389" s="18"/>
      <c r="G389" s="18"/>
      <c r="H389" s="18"/>
      <c r="I389" s="18"/>
      <c r="J389" s="20"/>
    </row>
    <row r="390" spans="1:10" ht="25.5">
      <c r="A390" s="68">
        <v>5309</v>
      </c>
      <c r="B390" s="14">
        <v>470000</v>
      </c>
      <c r="C390" s="61" t="s">
        <v>795</v>
      </c>
      <c r="D390" s="16">
        <f t="shared" si="99"/>
        <v>0</v>
      </c>
      <c r="E390" s="16">
        <f t="shared" ref="E390:J390" si="103">E391+E395</f>
        <v>0</v>
      </c>
      <c r="F390" s="16">
        <f t="shared" si="103"/>
        <v>0</v>
      </c>
      <c r="G390" s="16">
        <f t="shared" si="103"/>
        <v>0</v>
      </c>
      <c r="H390" s="16">
        <f t="shared" si="103"/>
        <v>0</v>
      </c>
      <c r="I390" s="16">
        <f t="shared" si="103"/>
        <v>0</v>
      </c>
      <c r="J390" s="17">
        <f t="shared" si="103"/>
        <v>0</v>
      </c>
    </row>
    <row r="391" spans="1:10" ht="25.5">
      <c r="A391" s="68">
        <v>5310</v>
      </c>
      <c r="B391" s="14">
        <v>471000</v>
      </c>
      <c r="C391" s="61" t="s">
        <v>796</v>
      </c>
      <c r="D391" s="16">
        <f t="shared" si="99"/>
        <v>0</v>
      </c>
      <c r="E391" s="16">
        <f t="shared" ref="E391:J391" si="104">SUM(E392:E394)</f>
        <v>0</v>
      </c>
      <c r="F391" s="16">
        <f t="shared" si="104"/>
        <v>0</v>
      </c>
      <c r="G391" s="16">
        <f t="shared" si="104"/>
        <v>0</v>
      </c>
      <c r="H391" s="16">
        <f t="shared" si="104"/>
        <v>0</v>
      </c>
      <c r="I391" s="16">
        <f t="shared" si="104"/>
        <v>0</v>
      </c>
      <c r="J391" s="17">
        <f t="shared" si="104"/>
        <v>0</v>
      </c>
    </row>
    <row r="392" spans="1:10" ht="25.5">
      <c r="A392" s="69">
        <v>5311</v>
      </c>
      <c r="B392" s="57">
        <v>471100</v>
      </c>
      <c r="C392" s="62" t="s">
        <v>198</v>
      </c>
      <c r="D392" s="19">
        <f t="shared" si="99"/>
        <v>0</v>
      </c>
      <c r="E392" s="18"/>
      <c r="F392" s="18"/>
      <c r="G392" s="18"/>
      <c r="H392" s="18"/>
      <c r="I392" s="18"/>
      <c r="J392" s="20"/>
    </row>
    <row r="393" spans="1:10" ht="25.5">
      <c r="A393" s="69">
        <v>5312</v>
      </c>
      <c r="B393" s="57">
        <v>471200</v>
      </c>
      <c r="C393" s="62" t="s">
        <v>91</v>
      </c>
      <c r="D393" s="19">
        <f t="shared" si="99"/>
        <v>0</v>
      </c>
      <c r="E393" s="18"/>
      <c r="F393" s="18"/>
      <c r="G393" s="18"/>
      <c r="H393" s="18"/>
      <c r="I393" s="18"/>
      <c r="J393" s="20"/>
    </row>
    <row r="394" spans="1:10" ht="25.5">
      <c r="A394" s="69">
        <v>5313</v>
      </c>
      <c r="B394" s="57">
        <v>471900</v>
      </c>
      <c r="C394" s="62" t="s">
        <v>92</v>
      </c>
      <c r="D394" s="19">
        <f t="shared" si="99"/>
        <v>0</v>
      </c>
      <c r="E394" s="18"/>
      <c r="F394" s="18"/>
      <c r="G394" s="18"/>
      <c r="H394" s="18"/>
      <c r="I394" s="18"/>
      <c r="J394" s="20"/>
    </row>
    <row r="395" spans="1:10" ht="25.5">
      <c r="A395" s="68">
        <v>5314</v>
      </c>
      <c r="B395" s="14">
        <v>472000</v>
      </c>
      <c r="C395" s="61" t="s">
        <v>797</v>
      </c>
      <c r="D395" s="16">
        <f t="shared" si="99"/>
        <v>0</v>
      </c>
      <c r="E395" s="16">
        <f t="shared" ref="E395:J395" si="105">SUM(E400:E408)</f>
        <v>0</v>
      </c>
      <c r="F395" s="16">
        <f t="shared" si="105"/>
        <v>0</v>
      </c>
      <c r="G395" s="16">
        <f t="shared" si="105"/>
        <v>0</v>
      </c>
      <c r="H395" s="16">
        <f t="shared" si="105"/>
        <v>0</v>
      </c>
      <c r="I395" s="16">
        <f t="shared" si="105"/>
        <v>0</v>
      </c>
      <c r="J395" s="17">
        <f t="shared" si="105"/>
        <v>0</v>
      </c>
    </row>
    <row r="396" spans="1:10" ht="12.75" customHeight="1">
      <c r="A396" s="170" t="s">
        <v>488</v>
      </c>
      <c r="B396" s="171" t="s">
        <v>489</v>
      </c>
      <c r="C396" s="172" t="s">
        <v>490</v>
      </c>
      <c r="D396" s="157" t="s">
        <v>866</v>
      </c>
      <c r="E396" s="158"/>
      <c r="F396" s="158"/>
      <c r="G396" s="158"/>
      <c r="H396" s="158"/>
      <c r="I396" s="158"/>
      <c r="J396" s="169"/>
    </row>
    <row r="397" spans="1:10" ht="12.75" customHeight="1">
      <c r="A397" s="170"/>
      <c r="B397" s="171"/>
      <c r="C397" s="172"/>
      <c r="D397" s="157" t="s">
        <v>868</v>
      </c>
      <c r="E397" s="157" t="s">
        <v>390</v>
      </c>
      <c r="F397" s="158"/>
      <c r="G397" s="158"/>
      <c r="H397" s="158"/>
      <c r="I397" s="157" t="s">
        <v>848</v>
      </c>
      <c r="J397" s="168" t="s">
        <v>63</v>
      </c>
    </row>
    <row r="398" spans="1:10" ht="25.5">
      <c r="A398" s="170"/>
      <c r="B398" s="171"/>
      <c r="C398" s="172"/>
      <c r="D398" s="158"/>
      <c r="E398" s="92" t="s">
        <v>347</v>
      </c>
      <c r="F398" s="92" t="s">
        <v>421</v>
      </c>
      <c r="G398" s="92" t="s">
        <v>847</v>
      </c>
      <c r="H398" s="92" t="s">
        <v>62</v>
      </c>
      <c r="I398" s="158"/>
      <c r="J398" s="169"/>
    </row>
    <row r="399" spans="1:10">
      <c r="A399" s="95" t="s">
        <v>379</v>
      </c>
      <c r="B399" s="96" t="s">
        <v>380</v>
      </c>
      <c r="C399" s="111" t="s">
        <v>381</v>
      </c>
      <c r="D399" s="93">
        <v>4</v>
      </c>
      <c r="E399" s="93">
        <v>5</v>
      </c>
      <c r="F399" s="93">
        <v>6</v>
      </c>
      <c r="G399" s="93">
        <v>7</v>
      </c>
      <c r="H399" s="93">
        <v>8</v>
      </c>
      <c r="I399" s="93">
        <v>9</v>
      </c>
      <c r="J399" s="94">
        <v>10</v>
      </c>
    </row>
    <row r="400" spans="1:10" ht="18.75" customHeight="1">
      <c r="A400" s="69">
        <v>5315</v>
      </c>
      <c r="B400" s="57">
        <v>472100</v>
      </c>
      <c r="C400" s="62" t="s">
        <v>93</v>
      </c>
      <c r="D400" s="19">
        <f t="shared" si="99"/>
        <v>0</v>
      </c>
      <c r="E400" s="18"/>
      <c r="F400" s="18"/>
      <c r="G400" s="18"/>
      <c r="H400" s="18"/>
      <c r="I400" s="18"/>
      <c r="J400" s="20"/>
    </row>
    <row r="401" spans="1:10" ht="18.75" customHeight="1">
      <c r="A401" s="69">
        <v>5316</v>
      </c>
      <c r="B401" s="57">
        <v>472200</v>
      </c>
      <c r="C401" s="62" t="s">
        <v>798</v>
      </c>
      <c r="D401" s="19">
        <f t="shared" si="99"/>
        <v>0</v>
      </c>
      <c r="E401" s="18"/>
      <c r="F401" s="18"/>
      <c r="G401" s="18"/>
      <c r="H401" s="18"/>
      <c r="I401" s="18"/>
      <c r="J401" s="20"/>
    </row>
    <row r="402" spans="1:10" ht="18.75" customHeight="1">
      <c r="A402" s="69">
        <v>5317</v>
      </c>
      <c r="B402" s="57">
        <v>472300</v>
      </c>
      <c r="C402" s="62" t="s">
        <v>799</v>
      </c>
      <c r="D402" s="19">
        <f t="shared" si="99"/>
        <v>0</v>
      </c>
      <c r="E402" s="18"/>
      <c r="F402" s="18"/>
      <c r="G402" s="18"/>
      <c r="H402" s="18"/>
      <c r="I402" s="18"/>
      <c r="J402" s="20"/>
    </row>
    <row r="403" spans="1:10" ht="18.75" customHeight="1">
      <c r="A403" s="69">
        <v>5318</v>
      </c>
      <c r="B403" s="57">
        <v>472400</v>
      </c>
      <c r="C403" s="62" t="s">
        <v>800</v>
      </c>
      <c r="D403" s="19">
        <f t="shared" si="99"/>
        <v>0</v>
      </c>
      <c r="E403" s="18"/>
      <c r="F403" s="18"/>
      <c r="G403" s="18"/>
      <c r="H403" s="18"/>
      <c r="I403" s="18"/>
      <c r="J403" s="20"/>
    </row>
    <row r="404" spans="1:10" ht="18.75" customHeight="1">
      <c r="A404" s="69">
        <v>5319</v>
      </c>
      <c r="B404" s="57">
        <v>472500</v>
      </c>
      <c r="C404" s="62" t="s">
        <v>40</v>
      </c>
      <c r="D404" s="19">
        <f t="shared" si="99"/>
        <v>0</v>
      </c>
      <c r="E404" s="18"/>
      <c r="F404" s="18"/>
      <c r="G404" s="18"/>
      <c r="H404" s="18"/>
      <c r="I404" s="18"/>
      <c r="J404" s="20"/>
    </row>
    <row r="405" spans="1:10" ht="18.75" customHeight="1">
      <c r="A405" s="69">
        <v>5320</v>
      </c>
      <c r="B405" s="57">
        <v>472600</v>
      </c>
      <c r="C405" s="62" t="s">
        <v>41</v>
      </c>
      <c r="D405" s="19">
        <f t="shared" si="99"/>
        <v>0</v>
      </c>
      <c r="E405" s="18"/>
      <c r="F405" s="18"/>
      <c r="G405" s="18"/>
      <c r="H405" s="18"/>
      <c r="I405" s="18"/>
      <c r="J405" s="20"/>
    </row>
    <row r="406" spans="1:10" ht="18.75" customHeight="1">
      <c r="A406" s="69">
        <v>5321</v>
      </c>
      <c r="B406" s="57">
        <v>472700</v>
      </c>
      <c r="C406" s="62" t="s">
        <v>801</v>
      </c>
      <c r="D406" s="19">
        <f t="shared" si="99"/>
        <v>0</v>
      </c>
      <c r="E406" s="18"/>
      <c r="F406" s="18"/>
      <c r="G406" s="18"/>
      <c r="H406" s="18"/>
      <c r="I406" s="18"/>
      <c r="J406" s="20"/>
    </row>
    <row r="407" spans="1:10" ht="18.75" customHeight="1">
      <c r="A407" s="69">
        <v>5322</v>
      </c>
      <c r="B407" s="57">
        <v>472800</v>
      </c>
      <c r="C407" s="62" t="s">
        <v>802</v>
      </c>
      <c r="D407" s="19">
        <f t="shared" si="99"/>
        <v>0</v>
      </c>
      <c r="E407" s="18"/>
      <c r="F407" s="18"/>
      <c r="G407" s="18"/>
      <c r="H407" s="18"/>
      <c r="I407" s="18"/>
      <c r="J407" s="20"/>
    </row>
    <row r="408" spans="1:10" ht="18.75" customHeight="1">
      <c r="A408" s="69">
        <v>5323</v>
      </c>
      <c r="B408" s="57">
        <v>472900</v>
      </c>
      <c r="C408" s="62" t="s">
        <v>611</v>
      </c>
      <c r="D408" s="19">
        <f t="shared" si="99"/>
        <v>0</v>
      </c>
      <c r="E408" s="18"/>
      <c r="F408" s="18"/>
      <c r="G408" s="18"/>
      <c r="H408" s="18"/>
      <c r="I408" s="18"/>
      <c r="J408" s="20"/>
    </row>
    <row r="409" spans="1:10">
      <c r="A409" s="68">
        <v>5324</v>
      </c>
      <c r="B409" s="14">
        <v>480000</v>
      </c>
      <c r="C409" s="61" t="s">
        <v>803</v>
      </c>
      <c r="D409" s="16">
        <f t="shared" si="99"/>
        <v>491</v>
      </c>
      <c r="E409" s="16">
        <f t="shared" ref="E409:J409" si="106">E410+E413+E417+E419+E422+E428</f>
        <v>0</v>
      </c>
      <c r="F409" s="16">
        <f t="shared" si="106"/>
        <v>0</v>
      </c>
      <c r="G409" s="16">
        <f t="shared" si="106"/>
        <v>0</v>
      </c>
      <c r="H409" s="16">
        <f t="shared" si="106"/>
        <v>321</v>
      </c>
      <c r="I409" s="16">
        <f t="shared" si="106"/>
        <v>0</v>
      </c>
      <c r="J409" s="17">
        <f t="shared" si="106"/>
        <v>170</v>
      </c>
    </row>
    <row r="410" spans="1:10">
      <c r="A410" s="68">
        <v>5325</v>
      </c>
      <c r="B410" s="14">
        <v>481000</v>
      </c>
      <c r="C410" s="61" t="s">
        <v>804</v>
      </c>
      <c r="D410" s="16">
        <f t="shared" si="99"/>
        <v>0</v>
      </c>
      <c r="E410" s="16">
        <f t="shared" ref="E410:J410" si="107">E411+E412</f>
        <v>0</v>
      </c>
      <c r="F410" s="16">
        <f t="shared" si="107"/>
        <v>0</v>
      </c>
      <c r="G410" s="16">
        <f t="shared" si="107"/>
        <v>0</v>
      </c>
      <c r="H410" s="16">
        <f t="shared" si="107"/>
        <v>0</v>
      </c>
      <c r="I410" s="16">
        <f t="shared" si="107"/>
        <v>0</v>
      </c>
      <c r="J410" s="17">
        <f t="shared" si="107"/>
        <v>0</v>
      </c>
    </row>
    <row r="411" spans="1:10" ht="25.5">
      <c r="A411" s="69">
        <v>5326</v>
      </c>
      <c r="B411" s="57">
        <v>481100</v>
      </c>
      <c r="C411" s="62" t="s">
        <v>330</v>
      </c>
      <c r="D411" s="19">
        <f t="shared" si="99"/>
        <v>0</v>
      </c>
      <c r="E411" s="18"/>
      <c r="F411" s="18"/>
      <c r="G411" s="18"/>
      <c r="H411" s="18"/>
      <c r="I411" s="18"/>
      <c r="J411" s="20"/>
    </row>
    <row r="412" spans="1:10" ht="18.75" customHeight="1">
      <c r="A412" s="69">
        <v>5327</v>
      </c>
      <c r="B412" s="57">
        <v>481900</v>
      </c>
      <c r="C412" s="62" t="s">
        <v>331</v>
      </c>
      <c r="D412" s="19">
        <f t="shared" si="99"/>
        <v>0</v>
      </c>
      <c r="E412" s="18"/>
      <c r="F412" s="18"/>
      <c r="G412" s="18"/>
      <c r="H412" s="18"/>
      <c r="I412" s="18"/>
      <c r="J412" s="20"/>
    </row>
    <row r="413" spans="1:10" ht="24.75" customHeight="1">
      <c r="A413" s="68">
        <v>5328</v>
      </c>
      <c r="B413" s="14">
        <v>482000</v>
      </c>
      <c r="C413" s="61" t="s">
        <v>805</v>
      </c>
      <c r="D413" s="16">
        <f t="shared" si="99"/>
        <v>331</v>
      </c>
      <c r="E413" s="16">
        <f t="shared" ref="E413:J413" si="108">SUM(E414:E416)</f>
        <v>0</v>
      </c>
      <c r="F413" s="16">
        <f t="shared" si="108"/>
        <v>0</v>
      </c>
      <c r="G413" s="16">
        <f t="shared" si="108"/>
        <v>0</v>
      </c>
      <c r="H413" s="16">
        <f t="shared" si="108"/>
        <v>321</v>
      </c>
      <c r="I413" s="16">
        <f t="shared" si="108"/>
        <v>0</v>
      </c>
      <c r="J413" s="17">
        <f t="shared" si="108"/>
        <v>10</v>
      </c>
    </row>
    <row r="414" spans="1:10" ht="18.75" customHeight="1">
      <c r="A414" s="69">
        <v>5329</v>
      </c>
      <c r="B414" s="57">
        <v>482100</v>
      </c>
      <c r="C414" s="62" t="s">
        <v>184</v>
      </c>
      <c r="D414" s="19">
        <f t="shared" si="99"/>
        <v>320</v>
      </c>
      <c r="E414" s="18"/>
      <c r="F414" s="18"/>
      <c r="G414" s="18"/>
      <c r="H414" s="18">
        <v>320</v>
      </c>
      <c r="I414" s="18"/>
      <c r="J414" s="20"/>
    </row>
    <row r="415" spans="1:10" ht="18.75" customHeight="1">
      <c r="A415" s="69">
        <v>5330</v>
      </c>
      <c r="B415" s="57">
        <v>482200</v>
      </c>
      <c r="C415" s="62" t="s">
        <v>61</v>
      </c>
      <c r="D415" s="19">
        <f t="shared" si="99"/>
        <v>1</v>
      </c>
      <c r="E415" s="18"/>
      <c r="F415" s="18"/>
      <c r="G415" s="18"/>
      <c r="H415" s="18">
        <v>1</v>
      </c>
      <c r="I415" s="18"/>
      <c r="J415" s="20"/>
    </row>
    <row r="416" spans="1:10" ht="18.75" customHeight="1">
      <c r="A416" s="69">
        <v>5331</v>
      </c>
      <c r="B416" s="57">
        <v>482300</v>
      </c>
      <c r="C416" s="62" t="s">
        <v>702</v>
      </c>
      <c r="D416" s="19">
        <f t="shared" si="99"/>
        <v>10</v>
      </c>
      <c r="E416" s="18"/>
      <c r="F416" s="18"/>
      <c r="G416" s="18"/>
      <c r="H416" s="18"/>
      <c r="I416" s="18"/>
      <c r="J416" s="20">
        <v>10</v>
      </c>
    </row>
    <row r="417" spans="1:10">
      <c r="A417" s="68">
        <v>5332</v>
      </c>
      <c r="B417" s="14">
        <v>483000</v>
      </c>
      <c r="C417" s="61" t="s">
        <v>806</v>
      </c>
      <c r="D417" s="16">
        <f t="shared" si="99"/>
        <v>160</v>
      </c>
      <c r="E417" s="16">
        <f t="shared" ref="E417:J417" si="109">E418</f>
        <v>0</v>
      </c>
      <c r="F417" s="16">
        <f t="shared" si="109"/>
        <v>0</v>
      </c>
      <c r="G417" s="16">
        <f t="shared" si="109"/>
        <v>0</v>
      </c>
      <c r="H417" s="16">
        <f t="shared" si="109"/>
        <v>0</v>
      </c>
      <c r="I417" s="16">
        <f t="shared" si="109"/>
        <v>0</v>
      </c>
      <c r="J417" s="17">
        <f t="shared" si="109"/>
        <v>160</v>
      </c>
    </row>
    <row r="418" spans="1:10" ht="18.75" customHeight="1">
      <c r="A418" s="69">
        <v>5333</v>
      </c>
      <c r="B418" s="57">
        <v>483100</v>
      </c>
      <c r="C418" s="62" t="s">
        <v>0</v>
      </c>
      <c r="D418" s="19">
        <f t="shared" si="99"/>
        <v>160</v>
      </c>
      <c r="E418" s="18"/>
      <c r="F418" s="18"/>
      <c r="G418" s="18"/>
      <c r="H418" s="18"/>
      <c r="I418" s="18"/>
      <c r="J418" s="20">
        <v>160</v>
      </c>
    </row>
    <row r="419" spans="1:10" ht="38.25">
      <c r="A419" s="68">
        <v>5334</v>
      </c>
      <c r="B419" s="14">
        <v>484000</v>
      </c>
      <c r="C419" s="61" t="s">
        <v>807</v>
      </c>
      <c r="D419" s="16">
        <f t="shared" si="99"/>
        <v>0</v>
      </c>
      <c r="E419" s="16">
        <f t="shared" ref="E419:J419" si="110">E420+E421</f>
        <v>0</v>
      </c>
      <c r="F419" s="16">
        <f t="shared" si="110"/>
        <v>0</v>
      </c>
      <c r="G419" s="16">
        <f t="shared" si="110"/>
        <v>0</v>
      </c>
      <c r="H419" s="16">
        <f t="shared" si="110"/>
        <v>0</v>
      </c>
      <c r="I419" s="16">
        <f t="shared" si="110"/>
        <v>0</v>
      </c>
      <c r="J419" s="17">
        <f t="shared" si="110"/>
        <v>0</v>
      </c>
    </row>
    <row r="420" spans="1:10" ht="25.5">
      <c r="A420" s="69">
        <v>5335</v>
      </c>
      <c r="B420" s="57">
        <v>484100</v>
      </c>
      <c r="C420" s="62" t="s">
        <v>536</v>
      </c>
      <c r="D420" s="19">
        <f t="shared" si="99"/>
        <v>0</v>
      </c>
      <c r="E420" s="18"/>
      <c r="F420" s="18"/>
      <c r="G420" s="18"/>
      <c r="H420" s="18"/>
      <c r="I420" s="18"/>
      <c r="J420" s="20"/>
    </row>
    <row r="421" spans="1:10" ht="18.75" customHeight="1">
      <c r="A421" s="69">
        <v>5336</v>
      </c>
      <c r="B421" s="57">
        <v>484200</v>
      </c>
      <c r="C421" s="62" t="s">
        <v>418</v>
      </c>
      <c r="D421" s="19">
        <f t="shared" si="99"/>
        <v>0</v>
      </c>
      <c r="E421" s="18"/>
      <c r="F421" s="18"/>
      <c r="G421" s="18"/>
      <c r="H421" s="18"/>
      <c r="I421" s="18"/>
      <c r="J421" s="20"/>
    </row>
    <row r="422" spans="1:10" ht="25.5">
      <c r="A422" s="68">
        <v>5337</v>
      </c>
      <c r="B422" s="14">
        <v>485000</v>
      </c>
      <c r="C422" s="61" t="s">
        <v>808</v>
      </c>
      <c r="D422" s="16">
        <f t="shared" si="99"/>
        <v>0</v>
      </c>
      <c r="E422" s="16">
        <f t="shared" ref="E422:J422" si="111">E423</f>
        <v>0</v>
      </c>
      <c r="F422" s="16">
        <f t="shared" si="111"/>
        <v>0</v>
      </c>
      <c r="G422" s="16">
        <f t="shared" si="111"/>
        <v>0</v>
      </c>
      <c r="H422" s="16">
        <f t="shared" si="111"/>
        <v>0</v>
      </c>
      <c r="I422" s="16">
        <f t="shared" si="111"/>
        <v>0</v>
      </c>
      <c r="J422" s="17">
        <f t="shared" si="111"/>
        <v>0</v>
      </c>
    </row>
    <row r="423" spans="1:10" ht="25.5">
      <c r="A423" s="69">
        <v>5338</v>
      </c>
      <c r="B423" s="57">
        <v>485100</v>
      </c>
      <c r="C423" s="62" t="s">
        <v>809</v>
      </c>
      <c r="D423" s="19">
        <f t="shared" si="99"/>
        <v>0</v>
      </c>
      <c r="E423" s="18"/>
      <c r="F423" s="18"/>
      <c r="G423" s="18"/>
      <c r="H423" s="18"/>
      <c r="I423" s="18"/>
      <c r="J423" s="20"/>
    </row>
    <row r="424" spans="1:10" ht="12.75" customHeight="1">
      <c r="A424" s="170" t="s">
        <v>488</v>
      </c>
      <c r="B424" s="171" t="s">
        <v>489</v>
      </c>
      <c r="C424" s="172" t="s">
        <v>490</v>
      </c>
      <c r="D424" s="157" t="s">
        <v>866</v>
      </c>
      <c r="E424" s="158"/>
      <c r="F424" s="158"/>
      <c r="G424" s="158"/>
      <c r="H424" s="158"/>
      <c r="I424" s="158"/>
      <c r="J424" s="169"/>
    </row>
    <row r="425" spans="1:10" ht="12.75" customHeight="1">
      <c r="A425" s="170"/>
      <c r="B425" s="171"/>
      <c r="C425" s="172"/>
      <c r="D425" s="157" t="s">
        <v>868</v>
      </c>
      <c r="E425" s="157" t="s">
        <v>390</v>
      </c>
      <c r="F425" s="158"/>
      <c r="G425" s="158"/>
      <c r="H425" s="158"/>
      <c r="I425" s="157" t="s">
        <v>848</v>
      </c>
      <c r="J425" s="168" t="s">
        <v>63</v>
      </c>
    </row>
    <row r="426" spans="1:10" ht="25.5">
      <c r="A426" s="170"/>
      <c r="B426" s="171"/>
      <c r="C426" s="172"/>
      <c r="D426" s="158"/>
      <c r="E426" s="92" t="s">
        <v>347</v>
      </c>
      <c r="F426" s="92" t="s">
        <v>421</v>
      </c>
      <c r="G426" s="92" t="s">
        <v>847</v>
      </c>
      <c r="H426" s="92" t="s">
        <v>62</v>
      </c>
      <c r="I426" s="158"/>
      <c r="J426" s="169"/>
    </row>
    <row r="427" spans="1:10">
      <c r="A427" s="95" t="s">
        <v>379</v>
      </c>
      <c r="B427" s="96" t="s">
        <v>380</v>
      </c>
      <c r="C427" s="111" t="s">
        <v>381</v>
      </c>
      <c r="D427" s="93">
        <v>4</v>
      </c>
      <c r="E427" s="93">
        <v>5</v>
      </c>
      <c r="F427" s="93">
        <v>6</v>
      </c>
      <c r="G427" s="93">
        <v>7</v>
      </c>
      <c r="H427" s="93">
        <v>8</v>
      </c>
      <c r="I427" s="93">
        <v>9</v>
      </c>
      <c r="J427" s="94">
        <v>10</v>
      </c>
    </row>
    <row r="428" spans="1:10" ht="38.25">
      <c r="A428" s="68">
        <v>5339</v>
      </c>
      <c r="B428" s="14">
        <v>489000</v>
      </c>
      <c r="C428" s="61" t="s">
        <v>810</v>
      </c>
      <c r="D428" s="16">
        <f t="shared" si="99"/>
        <v>0</v>
      </c>
      <c r="E428" s="16">
        <f t="shared" ref="E428:J428" si="112">E429</f>
        <v>0</v>
      </c>
      <c r="F428" s="16">
        <f t="shared" si="112"/>
        <v>0</v>
      </c>
      <c r="G428" s="16">
        <f t="shared" si="112"/>
        <v>0</v>
      </c>
      <c r="H428" s="16">
        <f t="shared" si="112"/>
        <v>0</v>
      </c>
      <c r="I428" s="16">
        <f t="shared" si="112"/>
        <v>0</v>
      </c>
      <c r="J428" s="17">
        <f t="shared" si="112"/>
        <v>0</v>
      </c>
    </row>
    <row r="429" spans="1:10" ht="25.5">
      <c r="A429" s="69">
        <v>5340</v>
      </c>
      <c r="B429" s="57">
        <v>489100</v>
      </c>
      <c r="C429" s="62" t="s">
        <v>537</v>
      </c>
      <c r="D429" s="19">
        <f t="shared" si="99"/>
        <v>0</v>
      </c>
      <c r="E429" s="18"/>
      <c r="F429" s="18"/>
      <c r="G429" s="18"/>
      <c r="H429" s="18"/>
      <c r="I429" s="18"/>
      <c r="J429" s="20"/>
    </row>
    <row r="430" spans="1:10" ht="25.5">
      <c r="A430" s="68">
        <v>5341</v>
      </c>
      <c r="B430" s="14">
        <v>500000</v>
      </c>
      <c r="C430" s="61" t="s">
        <v>811</v>
      </c>
      <c r="D430" s="16">
        <f t="shared" si="99"/>
        <v>20445</v>
      </c>
      <c r="E430" s="16">
        <f t="shared" ref="E430:J430" si="113">E431+E453+E466+E469+E477</f>
        <v>4400</v>
      </c>
      <c r="F430" s="16">
        <f t="shared" si="113"/>
        <v>12000</v>
      </c>
      <c r="G430" s="16">
        <f t="shared" si="113"/>
        <v>3000</v>
      </c>
      <c r="H430" s="16">
        <f t="shared" si="113"/>
        <v>0</v>
      </c>
      <c r="I430" s="16">
        <f t="shared" si="113"/>
        <v>0</v>
      </c>
      <c r="J430" s="17">
        <f t="shared" si="113"/>
        <v>1045</v>
      </c>
    </row>
    <row r="431" spans="1:10">
      <c r="A431" s="68">
        <v>5342</v>
      </c>
      <c r="B431" s="14">
        <v>510000</v>
      </c>
      <c r="C431" s="61" t="s">
        <v>812</v>
      </c>
      <c r="D431" s="16">
        <f t="shared" si="99"/>
        <v>20445</v>
      </c>
      <c r="E431" s="16">
        <f t="shared" ref="E431:J431" si="114">E432+E437+E447+E449+E451</f>
        <v>4400</v>
      </c>
      <c r="F431" s="16">
        <f t="shared" si="114"/>
        <v>12000</v>
      </c>
      <c r="G431" s="16">
        <f t="shared" si="114"/>
        <v>3000</v>
      </c>
      <c r="H431" s="16">
        <f t="shared" si="114"/>
        <v>0</v>
      </c>
      <c r="I431" s="16">
        <f t="shared" si="114"/>
        <v>0</v>
      </c>
      <c r="J431" s="17">
        <f t="shared" si="114"/>
        <v>1045</v>
      </c>
    </row>
    <row r="432" spans="1:10" ht="27" customHeight="1">
      <c r="A432" s="68">
        <v>5343</v>
      </c>
      <c r="B432" s="14">
        <v>511000</v>
      </c>
      <c r="C432" s="61" t="s">
        <v>813</v>
      </c>
      <c r="D432" s="16">
        <f t="shared" si="99"/>
        <v>5555</v>
      </c>
      <c r="E432" s="16">
        <f t="shared" ref="E432:J432" si="115">SUM(E433:E436)</f>
        <v>0</v>
      </c>
      <c r="F432" s="16">
        <f t="shared" si="115"/>
        <v>3000</v>
      </c>
      <c r="G432" s="16">
        <f t="shared" si="115"/>
        <v>2500</v>
      </c>
      <c r="H432" s="16">
        <f t="shared" si="115"/>
        <v>0</v>
      </c>
      <c r="I432" s="16">
        <f t="shared" si="115"/>
        <v>0</v>
      </c>
      <c r="J432" s="17">
        <f t="shared" si="115"/>
        <v>55</v>
      </c>
    </row>
    <row r="433" spans="1:10" ht="18.75" customHeight="1">
      <c r="A433" s="69">
        <v>5344</v>
      </c>
      <c r="B433" s="57">
        <v>511100</v>
      </c>
      <c r="C433" s="62" t="s">
        <v>526</v>
      </c>
      <c r="D433" s="19">
        <f t="shared" si="99"/>
        <v>0</v>
      </c>
      <c r="E433" s="18"/>
      <c r="F433" s="18"/>
      <c r="G433" s="18"/>
      <c r="H433" s="18"/>
      <c r="I433" s="18"/>
      <c r="J433" s="20"/>
    </row>
    <row r="434" spans="1:10" ht="18.75" customHeight="1">
      <c r="A434" s="69">
        <v>5345</v>
      </c>
      <c r="B434" s="57">
        <v>511200</v>
      </c>
      <c r="C434" s="62" t="s">
        <v>527</v>
      </c>
      <c r="D434" s="19">
        <f t="shared" si="99"/>
        <v>0</v>
      </c>
      <c r="E434" s="18"/>
      <c r="F434" s="18"/>
      <c r="G434" s="18"/>
      <c r="H434" s="18"/>
      <c r="I434" s="18"/>
      <c r="J434" s="20"/>
    </row>
    <row r="435" spans="1:10" ht="18.75" customHeight="1">
      <c r="A435" s="69">
        <v>5346</v>
      </c>
      <c r="B435" s="57">
        <v>511300</v>
      </c>
      <c r="C435" s="62" t="s">
        <v>528</v>
      </c>
      <c r="D435" s="19">
        <f t="shared" si="99"/>
        <v>5555</v>
      </c>
      <c r="E435" s="18"/>
      <c r="F435" s="18">
        <v>3000</v>
      </c>
      <c r="G435" s="18">
        <v>2500</v>
      </c>
      <c r="H435" s="18"/>
      <c r="I435" s="18"/>
      <c r="J435" s="20">
        <v>55</v>
      </c>
    </row>
    <row r="436" spans="1:10" ht="18.75" customHeight="1">
      <c r="A436" s="69">
        <v>5347</v>
      </c>
      <c r="B436" s="57">
        <v>511400</v>
      </c>
      <c r="C436" s="62" t="s">
        <v>529</v>
      </c>
      <c r="D436" s="19">
        <f t="shared" si="99"/>
        <v>0</v>
      </c>
      <c r="E436" s="18"/>
      <c r="F436" s="18"/>
      <c r="G436" s="18"/>
      <c r="H436" s="18"/>
      <c r="I436" s="18"/>
      <c r="J436" s="20"/>
    </row>
    <row r="437" spans="1:10" ht="18.75" customHeight="1">
      <c r="A437" s="68">
        <v>5348</v>
      </c>
      <c r="B437" s="14">
        <v>512000</v>
      </c>
      <c r="C437" s="61" t="s">
        <v>814</v>
      </c>
      <c r="D437" s="16">
        <f t="shared" si="99"/>
        <v>14890</v>
      </c>
      <c r="E437" s="16">
        <f t="shared" ref="E437:J437" si="116">SUM(E438:E446)</f>
        <v>4400</v>
      </c>
      <c r="F437" s="16">
        <f t="shared" si="116"/>
        <v>9000</v>
      </c>
      <c r="G437" s="16">
        <f t="shared" si="116"/>
        <v>500</v>
      </c>
      <c r="H437" s="16">
        <f t="shared" si="116"/>
        <v>0</v>
      </c>
      <c r="I437" s="16">
        <f t="shared" si="116"/>
        <v>0</v>
      </c>
      <c r="J437" s="17">
        <f t="shared" si="116"/>
        <v>990</v>
      </c>
    </row>
    <row r="438" spans="1:10" ht="17.25" customHeight="1">
      <c r="A438" s="69">
        <v>5349</v>
      </c>
      <c r="B438" s="57">
        <v>512100</v>
      </c>
      <c r="C438" s="62" t="s">
        <v>530</v>
      </c>
      <c r="D438" s="19">
        <f t="shared" si="99"/>
        <v>5000</v>
      </c>
      <c r="E438" s="18"/>
      <c r="F438" s="18">
        <v>4500</v>
      </c>
      <c r="G438" s="18">
        <v>500</v>
      </c>
      <c r="H438" s="18"/>
      <c r="I438" s="18"/>
      <c r="J438" s="20"/>
    </row>
    <row r="439" spans="1:10" ht="17.25" customHeight="1">
      <c r="A439" s="69">
        <v>5350</v>
      </c>
      <c r="B439" s="57">
        <v>512200</v>
      </c>
      <c r="C439" s="62" t="s">
        <v>181</v>
      </c>
      <c r="D439" s="19">
        <f t="shared" si="99"/>
        <v>990</v>
      </c>
      <c r="E439" s="18"/>
      <c r="F439" s="18"/>
      <c r="G439" s="18"/>
      <c r="H439" s="18"/>
      <c r="I439" s="18"/>
      <c r="J439" s="20">
        <v>990</v>
      </c>
    </row>
    <row r="440" spans="1:10" ht="17.25" customHeight="1">
      <c r="A440" s="69">
        <v>5351</v>
      </c>
      <c r="B440" s="57">
        <v>512300</v>
      </c>
      <c r="C440" s="62" t="s">
        <v>182</v>
      </c>
      <c r="D440" s="19">
        <f t="shared" si="99"/>
        <v>0</v>
      </c>
      <c r="E440" s="18"/>
      <c r="F440" s="18"/>
      <c r="G440" s="18"/>
      <c r="H440" s="18"/>
      <c r="I440" s="18"/>
      <c r="J440" s="20"/>
    </row>
    <row r="441" spans="1:10" ht="17.25" customHeight="1">
      <c r="A441" s="69">
        <v>5352</v>
      </c>
      <c r="B441" s="57">
        <v>512400</v>
      </c>
      <c r="C441" s="62" t="s">
        <v>313</v>
      </c>
      <c r="D441" s="19">
        <f t="shared" si="99"/>
        <v>0</v>
      </c>
      <c r="E441" s="18"/>
      <c r="F441" s="18"/>
      <c r="G441" s="18"/>
      <c r="H441" s="18"/>
      <c r="I441" s="18"/>
      <c r="J441" s="20"/>
    </row>
    <row r="442" spans="1:10" ht="17.25" customHeight="1">
      <c r="A442" s="69">
        <v>5353</v>
      </c>
      <c r="B442" s="57">
        <v>512500</v>
      </c>
      <c r="C442" s="62" t="s">
        <v>183</v>
      </c>
      <c r="D442" s="19">
        <f t="shared" si="99"/>
        <v>8900</v>
      </c>
      <c r="E442" s="18">
        <v>4400</v>
      </c>
      <c r="F442" s="18">
        <v>4500</v>
      </c>
      <c r="G442" s="18"/>
      <c r="H442" s="18"/>
      <c r="I442" s="18"/>
      <c r="J442" s="20"/>
    </row>
    <row r="443" spans="1:10" ht="17.25" customHeight="1">
      <c r="A443" s="69">
        <v>5354</v>
      </c>
      <c r="B443" s="57">
        <v>512600</v>
      </c>
      <c r="C443" s="62" t="s">
        <v>703</v>
      </c>
      <c r="D443" s="19">
        <f t="shared" si="99"/>
        <v>0</v>
      </c>
      <c r="E443" s="18"/>
      <c r="F443" s="18"/>
      <c r="G443" s="18"/>
      <c r="H443" s="18"/>
      <c r="I443" s="18"/>
      <c r="J443" s="20"/>
    </row>
    <row r="444" spans="1:10" ht="17.25" customHeight="1">
      <c r="A444" s="69">
        <v>5355</v>
      </c>
      <c r="B444" s="57">
        <v>512700</v>
      </c>
      <c r="C444" s="62" t="s">
        <v>101</v>
      </c>
      <c r="D444" s="19">
        <f t="shared" si="99"/>
        <v>0</v>
      </c>
      <c r="E444" s="18"/>
      <c r="F444" s="18"/>
      <c r="G444" s="18"/>
      <c r="H444" s="18"/>
      <c r="I444" s="18"/>
      <c r="J444" s="20"/>
    </row>
    <row r="445" spans="1:10" ht="17.25" customHeight="1">
      <c r="A445" s="69">
        <v>5356</v>
      </c>
      <c r="B445" s="57">
        <v>512800</v>
      </c>
      <c r="C445" s="62" t="s">
        <v>102</v>
      </c>
      <c r="D445" s="19">
        <f t="shared" si="99"/>
        <v>0</v>
      </c>
      <c r="E445" s="18"/>
      <c r="F445" s="18"/>
      <c r="G445" s="18"/>
      <c r="H445" s="18"/>
      <c r="I445" s="18"/>
      <c r="J445" s="20"/>
    </row>
    <row r="446" spans="1:10">
      <c r="A446" s="69">
        <v>5357</v>
      </c>
      <c r="B446" s="57">
        <v>512900</v>
      </c>
      <c r="C446" s="62" t="s">
        <v>531</v>
      </c>
      <c r="D446" s="19">
        <f t="shared" si="99"/>
        <v>0</v>
      </c>
      <c r="E446" s="18"/>
      <c r="F446" s="18"/>
      <c r="G446" s="18"/>
      <c r="H446" s="18"/>
      <c r="I446" s="18"/>
      <c r="J446" s="20"/>
    </row>
    <row r="447" spans="1:10" ht="17.25" customHeight="1">
      <c r="A447" s="68">
        <v>5358</v>
      </c>
      <c r="B447" s="14">
        <v>513000</v>
      </c>
      <c r="C447" s="61" t="s">
        <v>815</v>
      </c>
      <c r="D447" s="16">
        <f t="shared" si="99"/>
        <v>0</v>
      </c>
      <c r="E447" s="16">
        <f t="shared" ref="E447:J447" si="117">E448</f>
        <v>0</v>
      </c>
      <c r="F447" s="16">
        <f t="shared" si="117"/>
        <v>0</v>
      </c>
      <c r="G447" s="16">
        <f t="shared" si="117"/>
        <v>0</v>
      </c>
      <c r="H447" s="16">
        <f t="shared" si="117"/>
        <v>0</v>
      </c>
      <c r="I447" s="16">
        <f t="shared" si="117"/>
        <v>0</v>
      </c>
      <c r="J447" s="17">
        <f t="shared" si="117"/>
        <v>0</v>
      </c>
    </row>
    <row r="448" spans="1:10" ht="17.25" customHeight="1">
      <c r="A448" s="69">
        <v>5359</v>
      </c>
      <c r="B448" s="57">
        <v>513100</v>
      </c>
      <c r="C448" s="62" t="s">
        <v>538</v>
      </c>
      <c r="D448" s="19">
        <f t="shared" si="99"/>
        <v>0</v>
      </c>
      <c r="E448" s="18"/>
      <c r="F448" s="18"/>
      <c r="G448" s="18"/>
      <c r="H448" s="18"/>
      <c r="I448" s="18"/>
      <c r="J448" s="20"/>
    </row>
    <row r="449" spans="1:10" ht="17.25" customHeight="1">
      <c r="A449" s="68">
        <v>5360</v>
      </c>
      <c r="B449" s="14">
        <v>514000</v>
      </c>
      <c r="C449" s="61" t="s">
        <v>816</v>
      </c>
      <c r="D449" s="16">
        <f t="shared" si="99"/>
        <v>0</v>
      </c>
      <c r="E449" s="16">
        <f t="shared" ref="E449:J449" si="118">E450</f>
        <v>0</v>
      </c>
      <c r="F449" s="16">
        <f t="shared" si="118"/>
        <v>0</v>
      </c>
      <c r="G449" s="16">
        <f t="shared" si="118"/>
        <v>0</v>
      </c>
      <c r="H449" s="16">
        <f t="shared" si="118"/>
        <v>0</v>
      </c>
      <c r="I449" s="16">
        <f t="shared" si="118"/>
        <v>0</v>
      </c>
      <c r="J449" s="17">
        <f t="shared" si="118"/>
        <v>0</v>
      </c>
    </row>
    <row r="450" spans="1:10" ht="17.25" customHeight="1">
      <c r="A450" s="69">
        <v>5361</v>
      </c>
      <c r="B450" s="57">
        <v>514100</v>
      </c>
      <c r="C450" s="62" t="s">
        <v>532</v>
      </c>
      <c r="D450" s="19">
        <f t="shared" si="99"/>
        <v>0</v>
      </c>
      <c r="E450" s="18"/>
      <c r="F450" s="18"/>
      <c r="G450" s="18"/>
      <c r="H450" s="18"/>
      <c r="I450" s="18"/>
      <c r="J450" s="20"/>
    </row>
    <row r="451" spans="1:10" ht="17.25" customHeight="1">
      <c r="A451" s="68">
        <v>5362</v>
      </c>
      <c r="B451" s="14">
        <v>515000</v>
      </c>
      <c r="C451" s="61" t="s">
        <v>817</v>
      </c>
      <c r="D451" s="16">
        <f t="shared" si="99"/>
        <v>0</v>
      </c>
      <c r="E451" s="16">
        <f t="shared" ref="E451:J451" si="119">E452</f>
        <v>0</v>
      </c>
      <c r="F451" s="16">
        <f t="shared" si="119"/>
        <v>0</v>
      </c>
      <c r="G451" s="16">
        <f t="shared" si="119"/>
        <v>0</v>
      </c>
      <c r="H451" s="16">
        <f t="shared" si="119"/>
        <v>0</v>
      </c>
      <c r="I451" s="16">
        <f t="shared" si="119"/>
        <v>0</v>
      </c>
      <c r="J451" s="17">
        <f t="shared" si="119"/>
        <v>0</v>
      </c>
    </row>
    <row r="452" spans="1:10" ht="17.25" customHeight="1">
      <c r="A452" s="69">
        <v>5363</v>
      </c>
      <c r="B452" s="57">
        <v>515100</v>
      </c>
      <c r="C452" s="62" t="s">
        <v>423</v>
      </c>
      <c r="D452" s="19">
        <f t="shared" si="99"/>
        <v>0</v>
      </c>
      <c r="E452" s="18"/>
      <c r="F452" s="18"/>
      <c r="G452" s="18"/>
      <c r="H452" s="18"/>
      <c r="I452" s="18"/>
      <c r="J452" s="20"/>
    </row>
    <row r="453" spans="1:10" ht="17.25" customHeight="1">
      <c r="A453" s="68">
        <v>5364</v>
      </c>
      <c r="B453" s="14">
        <v>520000</v>
      </c>
      <c r="C453" s="61" t="s">
        <v>818</v>
      </c>
      <c r="D453" s="16">
        <f t="shared" ref="D453:D530" si="120">SUM(E453:J453)</f>
        <v>0</v>
      </c>
      <c r="E453" s="16">
        <f t="shared" ref="E453:J453" si="121">E454+E456+E464</f>
        <v>0</v>
      </c>
      <c r="F453" s="16">
        <f t="shared" si="121"/>
        <v>0</v>
      </c>
      <c r="G453" s="16">
        <f t="shared" si="121"/>
        <v>0</v>
      </c>
      <c r="H453" s="16">
        <f t="shared" si="121"/>
        <v>0</v>
      </c>
      <c r="I453" s="16">
        <f t="shared" si="121"/>
        <v>0</v>
      </c>
      <c r="J453" s="17">
        <f t="shared" si="121"/>
        <v>0</v>
      </c>
    </row>
    <row r="454" spans="1:10" ht="17.25" customHeight="1">
      <c r="A454" s="68">
        <v>5365</v>
      </c>
      <c r="B454" s="14">
        <v>521000</v>
      </c>
      <c r="C454" s="61" t="s">
        <v>819</v>
      </c>
      <c r="D454" s="16">
        <f t="shared" si="120"/>
        <v>0</v>
      </c>
      <c r="E454" s="16">
        <f t="shared" ref="E454:J454" si="122">E455</f>
        <v>0</v>
      </c>
      <c r="F454" s="16">
        <f t="shared" si="122"/>
        <v>0</v>
      </c>
      <c r="G454" s="16">
        <f t="shared" si="122"/>
        <v>0</v>
      </c>
      <c r="H454" s="16">
        <f t="shared" si="122"/>
        <v>0</v>
      </c>
      <c r="I454" s="16">
        <f t="shared" si="122"/>
        <v>0</v>
      </c>
      <c r="J454" s="17">
        <f t="shared" si="122"/>
        <v>0</v>
      </c>
    </row>
    <row r="455" spans="1:10" ht="17.25" customHeight="1">
      <c r="A455" s="69">
        <v>5366</v>
      </c>
      <c r="B455" s="57">
        <v>521100</v>
      </c>
      <c r="C455" s="62" t="s">
        <v>301</v>
      </c>
      <c r="D455" s="19">
        <f t="shared" si="120"/>
        <v>0</v>
      </c>
      <c r="E455" s="18"/>
      <c r="F455" s="18"/>
      <c r="G455" s="18"/>
      <c r="H455" s="18"/>
      <c r="I455" s="18"/>
      <c r="J455" s="20"/>
    </row>
    <row r="456" spans="1:10" ht="17.25" customHeight="1">
      <c r="A456" s="68">
        <v>5367</v>
      </c>
      <c r="B456" s="14">
        <v>522000</v>
      </c>
      <c r="C456" s="61" t="s">
        <v>820</v>
      </c>
      <c r="D456" s="16">
        <f t="shared" si="120"/>
        <v>0</v>
      </c>
      <c r="E456" s="16">
        <f t="shared" ref="E456:J456" si="123">SUM(E457:E463)</f>
        <v>0</v>
      </c>
      <c r="F456" s="16">
        <f t="shared" si="123"/>
        <v>0</v>
      </c>
      <c r="G456" s="16">
        <f t="shared" si="123"/>
        <v>0</v>
      </c>
      <c r="H456" s="16">
        <f t="shared" si="123"/>
        <v>0</v>
      </c>
      <c r="I456" s="16">
        <f t="shared" si="123"/>
        <v>0</v>
      </c>
      <c r="J456" s="17">
        <f t="shared" si="123"/>
        <v>0</v>
      </c>
    </row>
    <row r="457" spans="1:10" ht="17.25" customHeight="1">
      <c r="A457" s="69">
        <v>5368</v>
      </c>
      <c r="B457" s="57">
        <v>522100</v>
      </c>
      <c r="C457" s="62" t="s">
        <v>491</v>
      </c>
      <c r="D457" s="19">
        <f t="shared" si="120"/>
        <v>0</v>
      </c>
      <c r="E457" s="18"/>
      <c r="F457" s="18"/>
      <c r="G457" s="18"/>
      <c r="H457" s="18"/>
      <c r="I457" s="18"/>
      <c r="J457" s="20"/>
    </row>
    <row r="458" spans="1:10" ht="12.75" customHeight="1">
      <c r="A458" s="170" t="s">
        <v>488</v>
      </c>
      <c r="B458" s="171" t="s">
        <v>489</v>
      </c>
      <c r="C458" s="172" t="s">
        <v>490</v>
      </c>
      <c r="D458" s="157" t="s">
        <v>866</v>
      </c>
      <c r="E458" s="158"/>
      <c r="F458" s="158"/>
      <c r="G458" s="158"/>
      <c r="H458" s="158"/>
      <c r="I458" s="158"/>
      <c r="J458" s="169"/>
    </row>
    <row r="459" spans="1:10" ht="12.75" customHeight="1">
      <c r="A459" s="170"/>
      <c r="B459" s="171"/>
      <c r="C459" s="172"/>
      <c r="D459" s="157" t="s">
        <v>868</v>
      </c>
      <c r="E459" s="157" t="s">
        <v>390</v>
      </c>
      <c r="F459" s="158"/>
      <c r="G459" s="158"/>
      <c r="H459" s="158"/>
      <c r="I459" s="157" t="s">
        <v>848</v>
      </c>
      <c r="J459" s="168" t="s">
        <v>63</v>
      </c>
    </row>
    <row r="460" spans="1:10" ht="25.5">
      <c r="A460" s="170"/>
      <c r="B460" s="171"/>
      <c r="C460" s="172"/>
      <c r="D460" s="158"/>
      <c r="E460" s="92" t="s">
        <v>347</v>
      </c>
      <c r="F460" s="92" t="s">
        <v>421</v>
      </c>
      <c r="G460" s="92" t="s">
        <v>847</v>
      </c>
      <c r="H460" s="92" t="s">
        <v>62</v>
      </c>
      <c r="I460" s="158"/>
      <c r="J460" s="169"/>
    </row>
    <row r="461" spans="1:10">
      <c r="A461" s="95" t="s">
        <v>379</v>
      </c>
      <c r="B461" s="96" t="s">
        <v>380</v>
      </c>
      <c r="C461" s="111" t="s">
        <v>381</v>
      </c>
      <c r="D461" s="93" t="s">
        <v>382</v>
      </c>
      <c r="E461" s="93" t="s">
        <v>383</v>
      </c>
      <c r="F461" s="93" t="s">
        <v>384</v>
      </c>
      <c r="G461" s="93" t="s">
        <v>385</v>
      </c>
      <c r="H461" s="93" t="s">
        <v>386</v>
      </c>
      <c r="I461" s="93" t="s">
        <v>387</v>
      </c>
      <c r="J461" s="94" t="s">
        <v>388</v>
      </c>
    </row>
    <row r="462" spans="1:10" ht="18.75" customHeight="1">
      <c r="A462" s="69">
        <v>5369</v>
      </c>
      <c r="B462" s="57">
        <v>522200</v>
      </c>
      <c r="C462" s="62" t="s">
        <v>295</v>
      </c>
      <c r="D462" s="19">
        <f t="shared" si="120"/>
        <v>0</v>
      </c>
      <c r="E462" s="18"/>
      <c r="F462" s="18"/>
      <c r="G462" s="18"/>
      <c r="H462" s="18"/>
      <c r="I462" s="18"/>
      <c r="J462" s="20"/>
    </row>
    <row r="463" spans="1:10" ht="18.75" customHeight="1">
      <c r="A463" s="69">
        <v>5370</v>
      </c>
      <c r="B463" s="57">
        <v>522300</v>
      </c>
      <c r="C463" s="62" t="s">
        <v>296</v>
      </c>
      <c r="D463" s="19">
        <f t="shared" si="120"/>
        <v>0</v>
      </c>
      <c r="E463" s="18"/>
      <c r="F463" s="18"/>
      <c r="G463" s="18"/>
      <c r="H463" s="18"/>
      <c r="I463" s="18"/>
      <c r="J463" s="20"/>
    </row>
    <row r="464" spans="1:10" ht="18.75" customHeight="1">
      <c r="A464" s="68">
        <v>5371</v>
      </c>
      <c r="B464" s="14">
        <v>523000</v>
      </c>
      <c r="C464" s="61" t="s">
        <v>821</v>
      </c>
      <c r="D464" s="16">
        <f t="shared" si="120"/>
        <v>0</v>
      </c>
      <c r="E464" s="16">
        <f t="shared" ref="E464:J464" si="124">E465</f>
        <v>0</v>
      </c>
      <c r="F464" s="16">
        <f t="shared" si="124"/>
        <v>0</v>
      </c>
      <c r="G464" s="16">
        <f t="shared" si="124"/>
        <v>0</v>
      </c>
      <c r="H464" s="16">
        <f t="shared" si="124"/>
        <v>0</v>
      </c>
      <c r="I464" s="16">
        <f t="shared" si="124"/>
        <v>0</v>
      </c>
      <c r="J464" s="17">
        <f t="shared" si="124"/>
        <v>0</v>
      </c>
    </row>
    <row r="465" spans="1:10" ht="18.75" customHeight="1">
      <c r="A465" s="69">
        <v>5372</v>
      </c>
      <c r="B465" s="57">
        <v>523100</v>
      </c>
      <c r="C465" s="62" t="s">
        <v>297</v>
      </c>
      <c r="D465" s="19">
        <f t="shared" si="120"/>
        <v>0</v>
      </c>
      <c r="E465" s="18"/>
      <c r="F465" s="18"/>
      <c r="G465" s="18"/>
      <c r="H465" s="18"/>
      <c r="I465" s="18"/>
      <c r="J465" s="20"/>
    </row>
    <row r="466" spans="1:10" ht="18.75" customHeight="1">
      <c r="A466" s="68">
        <v>5373</v>
      </c>
      <c r="B466" s="14">
        <v>530000</v>
      </c>
      <c r="C466" s="61" t="s">
        <v>822</v>
      </c>
      <c r="D466" s="16">
        <f t="shared" si="120"/>
        <v>0</v>
      </c>
      <c r="E466" s="16">
        <f t="shared" ref="E466:J467" si="125">E467</f>
        <v>0</v>
      </c>
      <c r="F466" s="16">
        <f t="shared" si="125"/>
        <v>0</v>
      </c>
      <c r="G466" s="16">
        <f t="shared" si="125"/>
        <v>0</v>
      </c>
      <c r="H466" s="16">
        <f t="shared" si="125"/>
        <v>0</v>
      </c>
      <c r="I466" s="16">
        <f t="shared" si="125"/>
        <v>0</v>
      </c>
      <c r="J466" s="17">
        <f t="shared" si="125"/>
        <v>0</v>
      </c>
    </row>
    <row r="467" spans="1:10" ht="18.75" customHeight="1">
      <c r="A467" s="68">
        <v>5374</v>
      </c>
      <c r="B467" s="14">
        <v>531000</v>
      </c>
      <c r="C467" s="61" t="s">
        <v>823</v>
      </c>
      <c r="D467" s="16">
        <f t="shared" si="120"/>
        <v>0</v>
      </c>
      <c r="E467" s="16">
        <f t="shared" si="125"/>
        <v>0</v>
      </c>
      <c r="F467" s="16">
        <f t="shared" si="125"/>
        <v>0</v>
      </c>
      <c r="G467" s="16">
        <f t="shared" si="125"/>
        <v>0</v>
      </c>
      <c r="H467" s="16">
        <f t="shared" si="125"/>
        <v>0</v>
      </c>
      <c r="I467" s="16">
        <f t="shared" si="125"/>
        <v>0</v>
      </c>
      <c r="J467" s="17">
        <f t="shared" si="125"/>
        <v>0</v>
      </c>
    </row>
    <row r="468" spans="1:10" ht="18.75" customHeight="1">
      <c r="A468" s="69">
        <v>5375</v>
      </c>
      <c r="B468" s="57">
        <v>531100</v>
      </c>
      <c r="C468" s="62" t="s">
        <v>400</v>
      </c>
      <c r="D468" s="19">
        <f t="shared" si="120"/>
        <v>0</v>
      </c>
      <c r="E468" s="18"/>
      <c r="F468" s="18"/>
      <c r="G468" s="18"/>
      <c r="H468" s="18"/>
      <c r="I468" s="18"/>
      <c r="J468" s="20"/>
    </row>
    <row r="469" spans="1:10" ht="18.75" customHeight="1">
      <c r="A469" s="68">
        <v>5376</v>
      </c>
      <c r="B469" s="14">
        <v>540000</v>
      </c>
      <c r="C469" s="61" t="s">
        <v>824</v>
      </c>
      <c r="D469" s="16">
        <f t="shared" si="120"/>
        <v>0</v>
      </c>
      <c r="E469" s="16">
        <f t="shared" ref="E469:J469" si="126">E470+E472+E474</f>
        <v>0</v>
      </c>
      <c r="F469" s="16">
        <f t="shared" si="126"/>
        <v>0</v>
      </c>
      <c r="G469" s="16">
        <f t="shared" si="126"/>
        <v>0</v>
      </c>
      <c r="H469" s="16">
        <f t="shared" si="126"/>
        <v>0</v>
      </c>
      <c r="I469" s="16">
        <f t="shared" si="126"/>
        <v>0</v>
      </c>
      <c r="J469" s="17">
        <f t="shared" si="126"/>
        <v>0</v>
      </c>
    </row>
    <row r="470" spans="1:10" ht="18.75" customHeight="1">
      <c r="A470" s="68">
        <v>5377</v>
      </c>
      <c r="B470" s="14">
        <v>541000</v>
      </c>
      <c r="C470" s="61" t="s">
        <v>825</v>
      </c>
      <c r="D470" s="16">
        <f t="shared" si="120"/>
        <v>0</v>
      </c>
      <c r="E470" s="16">
        <f t="shared" ref="E470:J470" si="127">E471</f>
        <v>0</v>
      </c>
      <c r="F470" s="16">
        <f t="shared" si="127"/>
        <v>0</v>
      </c>
      <c r="G470" s="16">
        <f t="shared" si="127"/>
        <v>0</v>
      </c>
      <c r="H470" s="16">
        <f t="shared" si="127"/>
        <v>0</v>
      </c>
      <c r="I470" s="16">
        <f t="shared" si="127"/>
        <v>0</v>
      </c>
      <c r="J470" s="17">
        <f t="shared" si="127"/>
        <v>0</v>
      </c>
    </row>
    <row r="471" spans="1:10" ht="18.75" customHeight="1">
      <c r="A471" s="69">
        <v>5378</v>
      </c>
      <c r="B471" s="57">
        <v>541100</v>
      </c>
      <c r="C471" s="62" t="s">
        <v>335</v>
      </c>
      <c r="D471" s="19">
        <f t="shared" si="120"/>
        <v>0</v>
      </c>
      <c r="E471" s="18"/>
      <c r="F471" s="18"/>
      <c r="G471" s="18"/>
      <c r="H471" s="18"/>
      <c r="I471" s="18"/>
      <c r="J471" s="20"/>
    </row>
    <row r="472" spans="1:10" ht="18.75" customHeight="1">
      <c r="A472" s="68">
        <v>5379</v>
      </c>
      <c r="B472" s="14">
        <v>542000</v>
      </c>
      <c r="C472" s="61" t="s">
        <v>826</v>
      </c>
      <c r="D472" s="16">
        <f t="shared" si="120"/>
        <v>0</v>
      </c>
      <c r="E472" s="16">
        <f t="shared" ref="E472:J472" si="128">E473</f>
        <v>0</v>
      </c>
      <c r="F472" s="16">
        <f t="shared" si="128"/>
        <v>0</v>
      </c>
      <c r="G472" s="16">
        <f t="shared" si="128"/>
        <v>0</v>
      </c>
      <c r="H472" s="16">
        <f t="shared" si="128"/>
        <v>0</v>
      </c>
      <c r="I472" s="16">
        <f t="shared" si="128"/>
        <v>0</v>
      </c>
      <c r="J472" s="17">
        <f t="shared" si="128"/>
        <v>0</v>
      </c>
    </row>
    <row r="473" spans="1:10" ht="18.75" customHeight="1">
      <c r="A473" s="69">
        <v>5380</v>
      </c>
      <c r="B473" s="57">
        <v>542100</v>
      </c>
      <c r="C473" s="62" t="s">
        <v>298</v>
      </c>
      <c r="D473" s="19">
        <f t="shared" si="120"/>
        <v>0</v>
      </c>
      <c r="E473" s="18"/>
      <c r="F473" s="18"/>
      <c r="G473" s="18"/>
      <c r="H473" s="18"/>
      <c r="I473" s="18"/>
      <c r="J473" s="20"/>
    </row>
    <row r="474" spans="1:10" ht="18.75" customHeight="1">
      <c r="A474" s="68">
        <v>5381</v>
      </c>
      <c r="B474" s="14">
        <v>543000</v>
      </c>
      <c r="C474" s="61" t="s">
        <v>827</v>
      </c>
      <c r="D474" s="16">
        <f t="shared" si="120"/>
        <v>0</v>
      </c>
      <c r="E474" s="16">
        <f t="shared" ref="E474:J474" si="129">E475+E476</f>
        <v>0</v>
      </c>
      <c r="F474" s="16">
        <f t="shared" si="129"/>
        <v>0</v>
      </c>
      <c r="G474" s="16">
        <f t="shared" si="129"/>
        <v>0</v>
      </c>
      <c r="H474" s="16">
        <f t="shared" si="129"/>
        <v>0</v>
      </c>
      <c r="I474" s="16">
        <f t="shared" si="129"/>
        <v>0</v>
      </c>
      <c r="J474" s="17">
        <f t="shared" si="129"/>
        <v>0</v>
      </c>
    </row>
    <row r="475" spans="1:10" ht="18.75" customHeight="1">
      <c r="A475" s="69">
        <v>5382</v>
      </c>
      <c r="B475" s="57">
        <v>543100</v>
      </c>
      <c r="C475" s="62" t="s">
        <v>299</v>
      </c>
      <c r="D475" s="19">
        <f t="shared" si="120"/>
        <v>0</v>
      </c>
      <c r="E475" s="18"/>
      <c r="F475" s="18"/>
      <c r="G475" s="18"/>
      <c r="H475" s="18"/>
      <c r="I475" s="18"/>
      <c r="J475" s="20"/>
    </row>
    <row r="476" spans="1:10" ht="18.75" customHeight="1">
      <c r="A476" s="69">
        <v>5383</v>
      </c>
      <c r="B476" s="57">
        <v>543200</v>
      </c>
      <c r="C476" s="62" t="s">
        <v>300</v>
      </c>
      <c r="D476" s="19">
        <f t="shared" si="120"/>
        <v>0</v>
      </c>
      <c r="E476" s="18"/>
      <c r="F476" s="18"/>
      <c r="G476" s="18"/>
      <c r="H476" s="18"/>
      <c r="I476" s="18"/>
      <c r="J476" s="20"/>
    </row>
    <row r="477" spans="1:10" ht="38.25">
      <c r="A477" s="68">
        <v>5384</v>
      </c>
      <c r="B477" s="14">
        <v>550000</v>
      </c>
      <c r="C477" s="61" t="s">
        <v>828</v>
      </c>
      <c r="D477" s="16">
        <f t="shared" si="120"/>
        <v>0</v>
      </c>
      <c r="E477" s="16">
        <f t="shared" ref="E477:J478" si="130">E478</f>
        <v>0</v>
      </c>
      <c r="F477" s="16">
        <f t="shared" si="130"/>
        <v>0</v>
      </c>
      <c r="G477" s="16">
        <f t="shared" si="130"/>
        <v>0</v>
      </c>
      <c r="H477" s="16">
        <f t="shared" si="130"/>
        <v>0</v>
      </c>
      <c r="I477" s="16">
        <f t="shared" si="130"/>
        <v>0</v>
      </c>
      <c r="J477" s="17">
        <f t="shared" si="130"/>
        <v>0</v>
      </c>
    </row>
    <row r="478" spans="1:10" ht="38.25">
      <c r="A478" s="68">
        <v>5385</v>
      </c>
      <c r="B478" s="14">
        <v>551000</v>
      </c>
      <c r="C478" s="61" t="s">
        <v>829</v>
      </c>
      <c r="D478" s="16">
        <f t="shared" si="120"/>
        <v>0</v>
      </c>
      <c r="E478" s="16">
        <f t="shared" si="130"/>
        <v>0</v>
      </c>
      <c r="F478" s="16">
        <f t="shared" si="130"/>
        <v>0</v>
      </c>
      <c r="G478" s="16">
        <f t="shared" si="130"/>
        <v>0</v>
      </c>
      <c r="H478" s="16">
        <f t="shared" si="130"/>
        <v>0</v>
      </c>
      <c r="I478" s="16">
        <f t="shared" si="130"/>
        <v>0</v>
      </c>
      <c r="J478" s="17">
        <f t="shared" si="130"/>
        <v>0</v>
      </c>
    </row>
    <row r="479" spans="1:10" ht="25.5">
      <c r="A479" s="69">
        <v>5386</v>
      </c>
      <c r="B479" s="57">
        <v>551100</v>
      </c>
      <c r="C479" s="62" t="s">
        <v>598</v>
      </c>
      <c r="D479" s="19">
        <f t="shared" si="120"/>
        <v>0</v>
      </c>
      <c r="E479" s="18"/>
      <c r="F479" s="18"/>
      <c r="G479" s="18"/>
      <c r="H479" s="18"/>
      <c r="I479" s="18"/>
      <c r="J479" s="20"/>
    </row>
    <row r="480" spans="1:10" ht="25.5">
      <c r="A480" s="68">
        <v>5387</v>
      </c>
      <c r="B480" s="14">
        <v>600000</v>
      </c>
      <c r="C480" s="61" t="s">
        <v>830</v>
      </c>
      <c r="D480" s="16">
        <f t="shared" si="120"/>
        <v>0</v>
      </c>
      <c r="E480" s="16">
        <f t="shared" ref="E480:J480" si="131">E481+E510</f>
        <v>0</v>
      </c>
      <c r="F480" s="16">
        <f t="shared" si="131"/>
        <v>0</v>
      </c>
      <c r="G480" s="16">
        <f t="shared" si="131"/>
        <v>0</v>
      </c>
      <c r="H480" s="16">
        <f t="shared" si="131"/>
        <v>0</v>
      </c>
      <c r="I480" s="16">
        <f t="shared" si="131"/>
        <v>0</v>
      </c>
      <c r="J480" s="17">
        <f t="shared" si="131"/>
        <v>0</v>
      </c>
    </row>
    <row r="481" spans="1:10">
      <c r="A481" s="68">
        <v>5388</v>
      </c>
      <c r="B481" s="14">
        <v>610000</v>
      </c>
      <c r="C481" s="61" t="s">
        <v>831</v>
      </c>
      <c r="D481" s="16">
        <f t="shared" si="120"/>
        <v>0</v>
      </c>
      <c r="E481" s="16">
        <f t="shared" ref="E481:J481" si="132">E482+E496+E504+E506+E508</f>
        <v>0</v>
      </c>
      <c r="F481" s="16">
        <f t="shared" si="132"/>
        <v>0</v>
      </c>
      <c r="G481" s="16">
        <f t="shared" si="132"/>
        <v>0</v>
      </c>
      <c r="H481" s="16">
        <f t="shared" si="132"/>
        <v>0</v>
      </c>
      <c r="I481" s="16">
        <f t="shared" si="132"/>
        <v>0</v>
      </c>
      <c r="J481" s="17">
        <f t="shared" si="132"/>
        <v>0</v>
      </c>
    </row>
    <row r="482" spans="1:10" ht="25.5">
      <c r="A482" s="68">
        <v>5389</v>
      </c>
      <c r="B482" s="14">
        <v>611000</v>
      </c>
      <c r="C482" s="61" t="s">
        <v>832</v>
      </c>
      <c r="D482" s="16">
        <f t="shared" si="120"/>
        <v>0</v>
      </c>
      <c r="E482" s="16">
        <f t="shared" ref="E482:J482" si="133">SUM(E483:E495)</f>
        <v>0</v>
      </c>
      <c r="F482" s="16">
        <f t="shared" si="133"/>
        <v>0</v>
      </c>
      <c r="G482" s="16">
        <f t="shared" si="133"/>
        <v>0</v>
      </c>
      <c r="H482" s="16">
        <f t="shared" si="133"/>
        <v>0</v>
      </c>
      <c r="I482" s="16">
        <f t="shared" si="133"/>
        <v>0</v>
      </c>
      <c r="J482" s="17">
        <f t="shared" si="133"/>
        <v>0</v>
      </c>
    </row>
    <row r="483" spans="1:10">
      <c r="A483" s="69">
        <v>5390</v>
      </c>
      <c r="B483" s="57">
        <v>611100</v>
      </c>
      <c r="C483" s="62" t="s">
        <v>311</v>
      </c>
      <c r="D483" s="19">
        <f t="shared" si="120"/>
        <v>0</v>
      </c>
      <c r="E483" s="18"/>
      <c r="F483" s="18"/>
      <c r="G483" s="18"/>
      <c r="H483" s="18"/>
      <c r="I483" s="18"/>
      <c r="J483" s="20"/>
    </row>
    <row r="484" spans="1:10" ht="18.75" customHeight="1">
      <c r="A484" s="69">
        <v>5391</v>
      </c>
      <c r="B484" s="57">
        <v>611200</v>
      </c>
      <c r="C484" s="62" t="s">
        <v>312</v>
      </c>
      <c r="D484" s="19">
        <f t="shared" si="120"/>
        <v>0</v>
      </c>
      <c r="E484" s="18"/>
      <c r="F484" s="18"/>
      <c r="G484" s="18"/>
      <c r="H484" s="18"/>
      <c r="I484" s="18"/>
      <c r="J484" s="20"/>
    </row>
    <row r="485" spans="1:10">
      <c r="A485" s="69">
        <v>5392</v>
      </c>
      <c r="B485" s="57">
        <v>611300</v>
      </c>
      <c r="C485" s="62" t="s">
        <v>445</v>
      </c>
      <c r="D485" s="19">
        <f t="shared" si="120"/>
        <v>0</v>
      </c>
      <c r="E485" s="18"/>
      <c r="F485" s="18"/>
      <c r="G485" s="18"/>
      <c r="H485" s="18"/>
      <c r="I485" s="18"/>
      <c r="J485" s="20"/>
    </row>
    <row r="486" spans="1:10" ht="12.75" customHeight="1">
      <c r="A486" s="170" t="s">
        <v>488</v>
      </c>
      <c r="B486" s="171" t="s">
        <v>489</v>
      </c>
      <c r="C486" s="172" t="s">
        <v>490</v>
      </c>
      <c r="D486" s="157" t="s">
        <v>866</v>
      </c>
      <c r="E486" s="158"/>
      <c r="F486" s="158"/>
      <c r="G486" s="158"/>
      <c r="H486" s="158"/>
      <c r="I486" s="158"/>
      <c r="J486" s="169"/>
    </row>
    <row r="487" spans="1:10" ht="12.75" customHeight="1">
      <c r="A487" s="170"/>
      <c r="B487" s="171"/>
      <c r="C487" s="172"/>
      <c r="D487" s="157" t="s">
        <v>868</v>
      </c>
      <c r="E487" s="157" t="s">
        <v>390</v>
      </c>
      <c r="F487" s="158"/>
      <c r="G487" s="158"/>
      <c r="H487" s="158"/>
      <c r="I487" s="157" t="s">
        <v>848</v>
      </c>
      <c r="J487" s="168" t="s">
        <v>63</v>
      </c>
    </row>
    <row r="488" spans="1:10" ht="25.5">
      <c r="A488" s="170"/>
      <c r="B488" s="171"/>
      <c r="C488" s="172"/>
      <c r="D488" s="158"/>
      <c r="E488" s="92" t="s">
        <v>347</v>
      </c>
      <c r="F488" s="92" t="s">
        <v>421</v>
      </c>
      <c r="G488" s="92" t="s">
        <v>847</v>
      </c>
      <c r="H488" s="92" t="s">
        <v>62</v>
      </c>
      <c r="I488" s="158"/>
      <c r="J488" s="169"/>
    </row>
    <row r="489" spans="1:10">
      <c r="A489" s="95" t="s">
        <v>379</v>
      </c>
      <c r="B489" s="96" t="s">
        <v>380</v>
      </c>
      <c r="C489" s="111" t="s">
        <v>381</v>
      </c>
      <c r="D489" s="93" t="s">
        <v>382</v>
      </c>
      <c r="E489" s="93" t="s">
        <v>383</v>
      </c>
      <c r="F489" s="93" t="s">
        <v>384</v>
      </c>
      <c r="G489" s="93" t="s">
        <v>385</v>
      </c>
      <c r="H489" s="93" t="s">
        <v>386</v>
      </c>
      <c r="I489" s="93" t="s">
        <v>387</v>
      </c>
      <c r="J489" s="94" t="s">
        <v>388</v>
      </c>
    </row>
    <row r="490" spans="1:10" ht="18.75" customHeight="1">
      <c r="A490" s="69">
        <v>5393</v>
      </c>
      <c r="B490" s="57">
        <v>611400</v>
      </c>
      <c r="C490" s="62" t="s">
        <v>446</v>
      </c>
      <c r="D490" s="19">
        <f t="shared" si="120"/>
        <v>0</v>
      </c>
      <c r="E490" s="18"/>
      <c r="F490" s="18"/>
      <c r="G490" s="18"/>
      <c r="H490" s="18"/>
      <c r="I490" s="18"/>
      <c r="J490" s="20"/>
    </row>
    <row r="491" spans="1:10" ht="18.75" customHeight="1">
      <c r="A491" s="69">
        <v>5394</v>
      </c>
      <c r="B491" s="57">
        <v>611500</v>
      </c>
      <c r="C491" s="62" t="s">
        <v>447</v>
      </c>
      <c r="D491" s="19">
        <f t="shared" si="120"/>
        <v>0</v>
      </c>
      <c r="E491" s="18"/>
      <c r="F491" s="18"/>
      <c r="G491" s="18"/>
      <c r="H491" s="18"/>
      <c r="I491" s="18"/>
      <c r="J491" s="20"/>
    </row>
    <row r="492" spans="1:10" ht="18.75" customHeight="1">
      <c r="A492" s="69">
        <v>5395</v>
      </c>
      <c r="B492" s="57">
        <v>611600</v>
      </c>
      <c r="C492" s="62" t="s">
        <v>448</v>
      </c>
      <c r="D492" s="19">
        <f t="shared" si="120"/>
        <v>0</v>
      </c>
      <c r="E492" s="18"/>
      <c r="F492" s="18"/>
      <c r="G492" s="18"/>
      <c r="H492" s="18"/>
      <c r="I492" s="18"/>
      <c r="J492" s="20"/>
    </row>
    <row r="493" spans="1:10" ht="18.75" customHeight="1">
      <c r="A493" s="69">
        <v>5396</v>
      </c>
      <c r="B493" s="57">
        <v>611700</v>
      </c>
      <c r="C493" s="62" t="s">
        <v>833</v>
      </c>
      <c r="D493" s="19">
        <f t="shared" si="120"/>
        <v>0</v>
      </c>
      <c r="E493" s="18"/>
      <c r="F493" s="18"/>
      <c r="G493" s="18"/>
      <c r="H493" s="18"/>
      <c r="I493" s="18"/>
      <c r="J493" s="20"/>
    </row>
    <row r="494" spans="1:10" ht="18.75" customHeight="1">
      <c r="A494" s="69">
        <v>5397</v>
      </c>
      <c r="B494" s="57">
        <v>611800</v>
      </c>
      <c r="C494" s="62" t="s">
        <v>449</v>
      </c>
      <c r="D494" s="19">
        <f t="shared" si="120"/>
        <v>0</v>
      </c>
      <c r="E494" s="18"/>
      <c r="F494" s="18"/>
      <c r="G494" s="18"/>
      <c r="H494" s="18"/>
      <c r="I494" s="18"/>
      <c r="J494" s="20"/>
    </row>
    <row r="495" spans="1:10" ht="18.75" customHeight="1">
      <c r="A495" s="69">
        <v>5398</v>
      </c>
      <c r="B495" s="57">
        <v>611900</v>
      </c>
      <c r="C495" s="62" t="s">
        <v>191</v>
      </c>
      <c r="D495" s="19">
        <f t="shared" si="120"/>
        <v>0</v>
      </c>
      <c r="E495" s="18"/>
      <c r="F495" s="18"/>
      <c r="G495" s="18"/>
      <c r="H495" s="18"/>
      <c r="I495" s="18"/>
      <c r="J495" s="20"/>
    </row>
    <row r="496" spans="1:10" ht="25.5">
      <c r="A496" s="68">
        <v>5399</v>
      </c>
      <c r="B496" s="14">
        <v>612000</v>
      </c>
      <c r="C496" s="61" t="s">
        <v>834</v>
      </c>
      <c r="D496" s="16">
        <f t="shared" si="120"/>
        <v>0</v>
      </c>
      <c r="E496" s="16">
        <f t="shared" ref="E496:J496" si="134">SUM(E497:E503)</f>
        <v>0</v>
      </c>
      <c r="F496" s="16">
        <f t="shared" si="134"/>
        <v>0</v>
      </c>
      <c r="G496" s="16">
        <f t="shared" si="134"/>
        <v>0</v>
      </c>
      <c r="H496" s="16">
        <f t="shared" si="134"/>
        <v>0</v>
      </c>
      <c r="I496" s="16">
        <f t="shared" si="134"/>
        <v>0</v>
      </c>
      <c r="J496" s="17">
        <f t="shared" si="134"/>
        <v>0</v>
      </c>
    </row>
    <row r="497" spans="1:10" ht="27" customHeight="1">
      <c r="A497" s="69">
        <v>5400</v>
      </c>
      <c r="B497" s="57">
        <v>612100</v>
      </c>
      <c r="C497" s="62" t="s">
        <v>704</v>
      </c>
      <c r="D497" s="19">
        <f t="shared" si="120"/>
        <v>0</v>
      </c>
      <c r="E497" s="18"/>
      <c r="F497" s="18"/>
      <c r="G497" s="18"/>
      <c r="H497" s="18"/>
      <c r="I497" s="18"/>
      <c r="J497" s="20"/>
    </row>
    <row r="498" spans="1:10" ht="18.75" customHeight="1">
      <c r="A498" s="69">
        <v>5401</v>
      </c>
      <c r="B498" s="57">
        <v>612200</v>
      </c>
      <c r="C498" s="62" t="s">
        <v>450</v>
      </c>
      <c r="D498" s="19">
        <f t="shared" si="120"/>
        <v>0</v>
      </c>
      <c r="E498" s="18"/>
      <c r="F498" s="18"/>
      <c r="G498" s="18"/>
      <c r="H498" s="18"/>
      <c r="I498" s="18"/>
      <c r="J498" s="20"/>
    </row>
    <row r="499" spans="1:10" ht="18.75" customHeight="1">
      <c r="A499" s="69">
        <v>5402</v>
      </c>
      <c r="B499" s="57">
        <v>612300</v>
      </c>
      <c r="C499" s="62" t="s">
        <v>103</v>
      </c>
      <c r="D499" s="19">
        <f t="shared" si="120"/>
        <v>0</v>
      </c>
      <c r="E499" s="18"/>
      <c r="F499" s="18"/>
      <c r="G499" s="18"/>
      <c r="H499" s="18"/>
      <c r="I499" s="18"/>
      <c r="J499" s="20"/>
    </row>
    <row r="500" spans="1:10" ht="18.75" customHeight="1">
      <c r="A500" s="69">
        <v>5403</v>
      </c>
      <c r="B500" s="57">
        <v>612400</v>
      </c>
      <c r="C500" s="62" t="s">
        <v>835</v>
      </c>
      <c r="D500" s="19">
        <f t="shared" si="120"/>
        <v>0</v>
      </c>
      <c r="E500" s="18"/>
      <c r="F500" s="18"/>
      <c r="G500" s="18"/>
      <c r="H500" s="18"/>
      <c r="I500" s="18"/>
      <c r="J500" s="20"/>
    </row>
    <row r="501" spans="1:10" ht="18.75" customHeight="1">
      <c r="A501" s="69">
        <v>5404</v>
      </c>
      <c r="B501" s="57">
        <v>612500</v>
      </c>
      <c r="C501" s="62" t="s">
        <v>836</v>
      </c>
      <c r="D501" s="19">
        <f t="shared" si="120"/>
        <v>0</v>
      </c>
      <c r="E501" s="18"/>
      <c r="F501" s="18"/>
      <c r="G501" s="18"/>
      <c r="H501" s="18"/>
      <c r="I501" s="18"/>
      <c r="J501" s="20"/>
    </row>
    <row r="502" spans="1:10" ht="18.75" customHeight="1">
      <c r="A502" s="69">
        <v>5405</v>
      </c>
      <c r="B502" s="57">
        <v>612600</v>
      </c>
      <c r="C502" s="62" t="s">
        <v>104</v>
      </c>
      <c r="D502" s="19">
        <f t="shared" si="120"/>
        <v>0</v>
      </c>
      <c r="E502" s="18"/>
      <c r="F502" s="18"/>
      <c r="G502" s="18"/>
      <c r="H502" s="18"/>
      <c r="I502" s="18"/>
      <c r="J502" s="20"/>
    </row>
    <row r="503" spans="1:10" ht="18.75" customHeight="1">
      <c r="A503" s="69">
        <v>5406</v>
      </c>
      <c r="B503" s="57">
        <v>612900</v>
      </c>
      <c r="C503" s="62" t="s">
        <v>618</v>
      </c>
      <c r="D503" s="19">
        <f t="shared" si="120"/>
        <v>0</v>
      </c>
      <c r="E503" s="18"/>
      <c r="F503" s="18"/>
      <c r="G503" s="18"/>
      <c r="H503" s="18"/>
      <c r="I503" s="18"/>
      <c r="J503" s="20"/>
    </row>
    <row r="504" spans="1:10" ht="18.75" customHeight="1">
      <c r="A504" s="68">
        <v>5407</v>
      </c>
      <c r="B504" s="14">
        <v>613000</v>
      </c>
      <c r="C504" s="61" t="s">
        <v>837</v>
      </c>
      <c r="D504" s="16">
        <f t="shared" si="120"/>
        <v>0</v>
      </c>
      <c r="E504" s="16">
        <f t="shared" ref="E504:J504" si="135">E505</f>
        <v>0</v>
      </c>
      <c r="F504" s="16">
        <f t="shared" si="135"/>
        <v>0</v>
      </c>
      <c r="G504" s="16">
        <f t="shared" si="135"/>
        <v>0</v>
      </c>
      <c r="H504" s="16">
        <f t="shared" si="135"/>
        <v>0</v>
      </c>
      <c r="I504" s="16">
        <f t="shared" si="135"/>
        <v>0</v>
      </c>
      <c r="J504" s="17">
        <f t="shared" si="135"/>
        <v>0</v>
      </c>
    </row>
    <row r="505" spans="1:10" ht="18.75" customHeight="1">
      <c r="A505" s="69">
        <v>5408</v>
      </c>
      <c r="B505" s="57">
        <v>613100</v>
      </c>
      <c r="C505" s="62" t="s">
        <v>105</v>
      </c>
      <c r="D505" s="19">
        <f t="shared" si="120"/>
        <v>0</v>
      </c>
      <c r="E505" s="18"/>
      <c r="F505" s="18"/>
      <c r="G505" s="18"/>
      <c r="H505" s="18"/>
      <c r="I505" s="18"/>
      <c r="J505" s="20"/>
    </row>
    <row r="506" spans="1:10">
      <c r="A506" s="68">
        <v>5409</v>
      </c>
      <c r="B506" s="14">
        <v>614000</v>
      </c>
      <c r="C506" s="61" t="s">
        <v>838</v>
      </c>
      <c r="D506" s="16">
        <f t="shared" si="120"/>
        <v>0</v>
      </c>
      <c r="E506" s="16">
        <f t="shared" ref="E506:J508" si="136">E507</f>
        <v>0</v>
      </c>
      <c r="F506" s="16">
        <f t="shared" si="136"/>
        <v>0</v>
      </c>
      <c r="G506" s="16">
        <f t="shared" si="136"/>
        <v>0</v>
      </c>
      <c r="H506" s="16">
        <f t="shared" si="136"/>
        <v>0</v>
      </c>
      <c r="I506" s="16">
        <f t="shared" si="136"/>
        <v>0</v>
      </c>
      <c r="J506" s="17">
        <f t="shared" si="136"/>
        <v>0</v>
      </c>
    </row>
    <row r="507" spans="1:10" ht="18.75" customHeight="1">
      <c r="A507" s="69">
        <v>5410</v>
      </c>
      <c r="B507" s="57">
        <v>614100</v>
      </c>
      <c r="C507" s="62" t="s">
        <v>147</v>
      </c>
      <c r="D507" s="19">
        <f t="shared" si="120"/>
        <v>0</v>
      </c>
      <c r="E507" s="18"/>
      <c r="F507" s="18"/>
      <c r="G507" s="18"/>
      <c r="H507" s="18"/>
      <c r="I507" s="18"/>
      <c r="J507" s="20"/>
    </row>
    <row r="508" spans="1:10" ht="25.5">
      <c r="A508" s="68">
        <v>5411</v>
      </c>
      <c r="B508" s="14">
        <v>615000</v>
      </c>
      <c r="C508" s="61" t="s">
        <v>839</v>
      </c>
      <c r="D508" s="16">
        <f t="shared" si="120"/>
        <v>0</v>
      </c>
      <c r="E508" s="16">
        <f t="shared" si="136"/>
        <v>0</v>
      </c>
      <c r="F508" s="16">
        <f t="shared" si="136"/>
        <v>0</v>
      </c>
      <c r="G508" s="16">
        <f t="shared" si="136"/>
        <v>0</v>
      </c>
      <c r="H508" s="16">
        <f t="shared" si="136"/>
        <v>0</v>
      </c>
      <c r="I508" s="16">
        <f t="shared" si="136"/>
        <v>0</v>
      </c>
      <c r="J508" s="17">
        <f t="shared" si="136"/>
        <v>0</v>
      </c>
    </row>
    <row r="509" spans="1:10" ht="18.75" customHeight="1">
      <c r="A509" s="69">
        <v>5412</v>
      </c>
      <c r="B509" s="57">
        <v>615100</v>
      </c>
      <c r="C509" s="62" t="s">
        <v>705</v>
      </c>
      <c r="D509" s="19">
        <f t="shared" si="120"/>
        <v>0</v>
      </c>
      <c r="E509" s="18"/>
      <c r="F509" s="18"/>
      <c r="G509" s="18"/>
      <c r="H509" s="18"/>
      <c r="I509" s="18"/>
      <c r="J509" s="20"/>
    </row>
    <row r="510" spans="1:10">
      <c r="A510" s="68">
        <v>5413</v>
      </c>
      <c r="B510" s="14">
        <v>620000</v>
      </c>
      <c r="C510" s="61" t="s">
        <v>840</v>
      </c>
      <c r="D510" s="16">
        <f t="shared" si="120"/>
        <v>0</v>
      </c>
      <c r="E510" s="16">
        <f t="shared" ref="E510:J510" si="137">E511+E525+E534</f>
        <v>0</v>
      </c>
      <c r="F510" s="16">
        <f t="shared" si="137"/>
        <v>0</v>
      </c>
      <c r="G510" s="16">
        <f t="shared" si="137"/>
        <v>0</v>
      </c>
      <c r="H510" s="16">
        <f t="shared" si="137"/>
        <v>0</v>
      </c>
      <c r="I510" s="16">
        <f t="shared" si="137"/>
        <v>0</v>
      </c>
      <c r="J510" s="17">
        <f t="shared" si="137"/>
        <v>0</v>
      </c>
    </row>
    <row r="511" spans="1:10" ht="25.5">
      <c r="A511" s="68">
        <v>5414</v>
      </c>
      <c r="B511" s="14">
        <v>621000</v>
      </c>
      <c r="C511" s="61" t="s">
        <v>841</v>
      </c>
      <c r="D511" s="16">
        <f t="shared" si="120"/>
        <v>0</v>
      </c>
      <c r="E511" s="16">
        <f t="shared" ref="E511:J511" si="138">SUM(E512:E524)</f>
        <v>0</v>
      </c>
      <c r="F511" s="16">
        <f t="shared" si="138"/>
        <v>0</v>
      </c>
      <c r="G511" s="16">
        <f t="shared" si="138"/>
        <v>0</v>
      </c>
      <c r="H511" s="16">
        <f t="shared" si="138"/>
        <v>0</v>
      </c>
      <c r="I511" s="16">
        <f t="shared" si="138"/>
        <v>0</v>
      </c>
      <c r="J511" s="17">
        <f t="shared" si="138"/>
        <v>0</v>
      </c>
    </row>
    <row r="512" spans="1:10" ht="18.75" customHeight="1">
      <c r="A512" s="69">
        <v>5415</v>
      </c>
      <c r="B512" s="57">
        <v>621100</v>
      </c>
      <c r="C512" s="62" t="s">
        <v>106</v>
      </c>
      <c r="D512" s="19">
        <f t="shared" si="120"/>
        <v>0</v>
      </c>
      <c r="E512" s="18"/>
      <c r="F512" s="18"/>
      <c r="G512" s="18"/>
      <c r="H512" s="18"/>
      <c r="I512" s="18"/>
      <c r="J512" s="20"/>
    </row>
    <row r="513" spans="1:10" ht="12.75" customHeight="1">
      <c r="A513" s="170" t="s">
        <v>488</v>
      </c>
      <c r="B513" s="171" t="s">
        <v>489</v>
      </c>
      <c r="C513" s="172" t="s">
        <v>490</v>
      </c>
      <c r="D513" s="157" t="s">
        <v>866</v>
      </c>
      <c r="E513" s="158"/>
      <c r="F513" s="158"/>
      <c r="G513" s="158"/>
      <c r="H513" s="158"/>
      <c r="I513" s="158"/>
      <c r="J513" s="169"/>
    </row>
    <row r="514" spans="1:10" ht="12.75" customHeight="1">
      <c r="A514" s="170"/>
      <c r="B514" s="171"/>
      <c r="C514" s="172"/>
      <c r="D514" s="157" t="s">
        <v>868</v>
      </c>
      <c r="E514" s="157" t="s">
        <v>390</v>
      </c>
      <c r="F514" s="158"/>
      <c r="G514" s="158"/>
      <c r="H514" s="158"/>
      <c r="I514" s="157" t="s">
        <v>848</v>
      </c>
      <c r="J514" s="168" t="s">
        <v>63</v>
      </c>
    </row>
    <row r="515" spans="1:10" ht="25.5">
      <c r="A515" s="170"/>
      <c r="B515" s="171"/>
      <c r="C515" s="172"/>
      <c r="D515" s="158"/>
      <c r="E515" s="92" t="s">
        <v>347</v>
      </c>
      <c r="F515" s="92" t="s">
        <v>421</v>
      </c>
      <c r="G515" s="92" t="s">
        <v>847</v>
      </c>
      <c r="H515" s="92" t="s">
        <v>62</v>
      </c>
      <c r="I515" s="158"/>
      <c r="J515" s="169"/>
    </row>
    <row r="516" spans="1:10">
      <c r="A516" s="95" t="s">
        <v>379</v>
      </c>
      <c r="B516" s="96" t="s">
        <v>380</v>
      </c>
      <c r="C516" s="111" t="s">
        <v>381</v>
      </c>
      <c r="D516" s="93">
        <v>4</v>
      </c>
      <c r="E516" s="93" t="s">
        <v>383</v>
      </c>
      <c r="F516" s="93" t="s">
        <v>384</v>
      </c>
      <c r="G516" s="93" t="s">
        <v>385</v>
      </c>
      <c r="H516" s="93" t="s">
        <v>386</v>
      </c>
      <c r="I516" s="93" t="s">
        <v>387</v>
      </c>
      <c r="J516" s="94" t="s">
        <v>388</v>
      </c>
    </row>
    <row r="517" spans="1:10" ht="18.75" customHeight="1">
      <c r="A517" s="69">
        <v>5416</v>
      </c>
      <c r="B517" s="57">
        <v>621200</v>
      </c>
      <c r="C517" s="62" t="s">
        <v>302</v>
      </c>
      <c r="D517" s="19">
        <f t="shared" si="120"/>
        <v>0</v>
      </c>
      <c r="E517" s="18"/>
      <c r="F517" s="18"/>
      <c r="G517" s="18"/>
      <c r="H517" s="18"/>
      <c r="I517" s="18"/>
      <c r="J517" s="20"/>
    </row>
    <row r="518" spans="1:10" ht="18.75" customHeight="1">
      <c r="A518" s="69">
        <v>5417</v>
      </c>
      <c r="B518" s="57">
        <v>621300</v>
      </c>
      <c r="C518" s="62" t="s">
        <v>442</v>
      </c>
      <c r="D518" s="19">
        <f t="shared" si="120"/>
        <v>0</v>
      </c>
      <c r="E518" s="18"/>
      <c r="F518" s="18"/>
      <c r="G518" s="18"/>
      <c r="H518" s="18"/>
      <c r="I518" s="18"/>
      <c r="J518" s="20"/>
    </row>
    <row r="519" spans="1:10" ht="18.75" customHeight="1">
      <c r="A519" s="69">
        <v>5418</v>
      </c>
      <c r="B519" s="57">
        <v>621400</v>
      </c>
      <c r="C519" s="62" t="s">
        <v>148</v>
      </c>
      <c r="D519" s="19">
        <f t="shared" si="120"/>
        <v>0</v>
      </c>
      <c r="E519" s="18"/>
      <c r="F519" s="18"/>
      <c r="G519" s="18"/>
      <c r="H519" s="18"/>
      <c r="I519" s="18"/>
      <c r="J519" s="20"/>
    </row>
    <row r="520" spans="1:10" ht="18.75" customHeight="1">
      <c r="A520" s="69">
        <v>5419</v>
      </c>
      <c r="B520" s="57">
        <v>621500</v>
      </c>
      <c r="C520" s="62" t="s">
        <v>107</v>
      </c>
      <c r="D520" s="19">
        <f t="shared" si="120"/>
        <v>0</v>
      </c>
      <c r="E520" s="18"/>
      <c r="F520" s="18"/>
      <c r="G520" s="18"/>
      <c r="H520" s="18"/>
      <c r="I520" s="18"/>
      <c r="J520" s="20"/>
    </row>
    <row r="521" spans="1:10" ht="18.75" customHeight="1">
      <c r="A521" s="69">
        <v>5420</v>
      </c>
      <c r="B521" s="57">
        <v>621600</v>
      </c>
      <c r="C521" s="62" t="s">
        <v>443</v>
      </c>
      <c r="D521" s="19">
        <f t="shared" si="120"/>
        <v>0</v>
      </c>
      <c r="E521" s="18"/>
      <c r="F521" s="18"/>
      <c r="G521" s="18"/>
      <c r="H521" s="18"/>
      <c r="I521" s="18"/>
      <c r="J521" s="20"/>
    </row>
    <row r="522" spans="1:10" ht="18.75" customHeight="1">
      <c r="A522" s="69">
        <v>5421</v>
      </c>
      <c r="B522" s="57">
        <v>621700</v>
      </c>
      <c r="C522" s="62" t="s">
        <v>315</v>
      </c>
      <c r="D522" s="19">
        <f t="shared" si="120"/>
        <v>0</v>
      </c>
      <c r="E522" s="18"/>
      <c r="F522" s="18"/>
      <c r="G522" s="18"/>
      <c r="H522" s="18"/>
      <c r="I522" s="18"/>
      <c r="J522" s="20"/>
    </row>
    <row r="523" spans="1:10">
      <c r="A523" s="69">
        <v>5422</v>
      </c>
      <c r="B523" s="57">
        <v>621800</v>
      </c>
      <c r="C523" s="62" t="s">
        <v>444</v>
      </c>
      <c r="D523" s="19">
        <f t="shared" si="120"/>
        <v>0</v>
      </c>
      <c r="E523" s="18"/>
      <c r="F523" s="18"/>
      <c r="G523" s="18"/>
      <c r="H523" s="18"/>
      <c r="I523" s="18"/>
      <c r="J523" s="20"/>
    </row>
    <row r="524" spans="1:10" ht="18.75" customHeight="1">
      <c r="A524" s="69">
        <v>5423</v>
      </c>
      <c r="B524" s="57">
        <v>621900</v>
      </c>
      <c r="C524" s="62" t="s">
        <v>316</v>
      </c>
      <c r="D524" s="19">
        <f t="shared" si="120"/>
        <v>0</v>
      </c>
      <c r="E524" s="18"/>
      <c r="F524" s="18"/>
      <c r="G524" s="18"/>
      <c r="H524" s="18"/>
      <c r="I524" s="18"/>
      <c r="J524" s="20"/>
    </row>
    <row r="525" spans="1:10" ht="26.25" customHeight="1">
      <c r="A525" s="68">
        <v>5424</v>
      </c>
      <c r="B525" s="14">
        <v>622000</v>
      </c>
      <c r="C525" s="61" t="s">
        <v>842</v>
      </c>
      <c r="D525" s="16">
        <f t="shared" si="120"/>
        <v>0</v>
      </c>
      <c r="E525" s="16">
        <f t="shared" ref="E525:J525" si="139">SUM(E526:E533)</f>
        <v>0</v>
      </c>
      <c r="F525" s="16">
        <f t="shared" si="139"/>
        <v>0</v>
      </c>
      <c r="G525" s="16">
        <f t="shared" si="139"/>
        <v>0</v>
      </c>
      <c r="H525" s="16">
        <f t="shared" si="139"/>
        <v>0</v>
      </c>
      <c r="I525" s="16">
        <f t="shared" si="139"/>
        <v>0</v>
      </c>
      <c r="J525" s="17">
        <f t="shared" si="139"/>
        <v>0</v>
      </c>
    </row>
    <row r="526" spans="1:10" ht="18.75" customHeight="1">
      <c r="A526" s="69">
        <v>5425</v>
      </c>
      <c r="B526" s="57">
        <v>622100</v>
      </c>
      <c r="C526" s="62" t="s">
        <v>317</v>
      </c>
      <c r="D526" s="19">
        <f t="shared" si="120"/>
        <v>0</v>
      </c>
      <c r="E526" s="18"/>
      <c r="F526" s="18"/>
      <c r="G526" s="18"/>
      <c r="H526" s="18"/>
      <c r="I526" s="18"/>
      <c r="J526" s="20"/>
    </row>
    <row r="527" spans="1:10" ht="18.75" customHeight="1">
      <c r="A527" s="69">
        <v>5426</v>
      </c>
      <c r="B527" s="57">
        <v>622200</v>
      </c>
      <c r="C527" s="62" t="s">
        <v>599</v>
      </c>
      <c r="D527" s="19">
        <f t="shared" si="120"/>
        <v>0</v>
      </c>
      <c r="E527" s="18"/>
      <c r="F527" s="18"/>
      <c r="G527" s="18"/>
      <c r="H527" s="18"/>
      <c r="I527" s="18"/>
      <c r="J527" s="20"/>
    </row>
    <row r="528" spans="1:10" ht="18.75" customHeight="1">
      <c r="A528" s="69">
        <v>5427</v>
      </c>
      <c r="B528" s="57">
        <v>622300</v>
      </c>
      <c r="C528" s="62" t="s">
        <v>600</v>
      </c>
      <c r="D528" s="19">
        <f t="shared" si="120"/>
        <v>0</v>
      </c>
      <c r="E528" s="18"/>
      <c r="F528" s="18"/>
      <c r="G528" s="18"/>
      <c r="H528" s="18"/>
      <c r="I528" s="18"/>
      <c r="J528" s="20"/>
    </row>
    <row r="529" spans="1:18" ht="18.75" customHeight="1">
      <c r="A529" s="69">
        <v>5428</v>
      </c>
      <c r="B529" s="57">
        <v>622400</v>
      </c>
      <c r="C529" s="62" t="s">
        <v>601</v>
      </c>
      <c r="D529" s="19">
        <f t="shared" si="120"/>
        <v>0</v>
      </c>
      <c r="E529" s="18"/>
      <c r="F529" s="18"/>
      <c r="G529" s="18"/>
      <c r="H529" s="18"/>
      <c r="I529" s="18"/>
      <c r="J529" s="20"/>
    </row>
    <row r="530" spans="1:18" ht="18.75" customHeight="1">
      <c r="A530" s="69">
        <v>5429</v>
      </c>
      <c r="B530" s="57">
        <v>622500</v>
      </c>
      <c r="C530" s="62" t="s">
        <v>602</v>
      </c>
      <c r="D530" s="19">
        <f t="shared" si="120"/>
        <v>0</v>
      </c>
      <c r="E530" s="18"/>
      <c r="F530" s="18"/>
      <c r="G530" s="18"/>
      <c r="H530" s="18"/>
      <c r="I530" s="18"/>
      <c r="J530" s="20"/>
    </row>
    <row r="531" spans="1:18" ht="18.75" customHeight="1">
      <c r="A531" s="69">
        <v>5430</v>
      </c>
      <c r="B531" s="57">
        <v>622600</v>
      </c>
      <c r="C531" s="62" t="s">
        <v>319</v>
      </c>
      <c r="D531" s="19">
        <f t="shared" ref="D531:D536" si="140">SUM(E531:J531)</f>
        <v>0</v>
      </c>
      <c r="E531" s="18"/>
      <c r="F531" s="18"/>
      <c r="G531" s="18"/>
      <c r="H531" s="18"/>
      <c r="I531" s="18"/>
      <c r="J531" s="20"/>
    </row>
    <row r="532" spans="1:18" ht="18.75" customHeight="1">
      <c r="A532" s="69">
        <v>5431</v>
      </c>
      <c r="B532" s="57">
        <v>622700</v>
      </c>
      <c r="C532" s="62" t="s">
        <v>318</v>
      </c>
      <c r="D532" s="19">
        <f t="shared" si="140"/>
        <v>0</v>
      </c>
      <c r="E532" s="18"/>
      <c r="F532" s="18"/>
      <c r="G532" s="18"/>
      <c r="H532" s="18"/>
      <c r="I532" s="18"/>
      <c r="J532" s="20"/>
    </row>
    <row r="533" spans="1:18" ht="18.75" customHeight="1">
      <c r="A533" s="69">
        <v>5432</v>
      </c>
      <c r="B533" s="57">
        <v>622800</v>
      </c>
      <c r="C533" s="62" t="s">
        <v>149</v>
      </c>
      <c r="D533" s="19">
        <f t="shared" si="140"/>
        <v>0</v>
      </c>
      <c r="E533" s="18"/>
      <c r="F533" s="18"/>
      <c r="G533" s="18"/>
      <c r="H533" s="18"/>
      <c r="I533" s="18"/>
      <c r="J533" s="20"/>
    </row>
    <row r="534" spans="1:18" ht="38.25">
      <c r="A534" s="68">
        <v>5433</v>
      </c>
      <c r="B534" s="14">
        <v>623000</v>
      </c>
      <c r="C534" s="61" t="s">
        <v>843</v>
      </c>
      <c r="D534" s="16">
        <f t="shared" si="140"/>
        <v>0</v>
      </c>
      <c r="E534" s="16">
        <f t="shared" ref="E534:J534" si="141">E535</f>
        <v>0</v>
      </c>
      <c r="F534" s="16">
        <f t="shared" si="141"/>
        <v>0</v>
      </c>
      <c r="G534" s="16">
        <f t="shared" si="141"/>
        <v>0</v>
      </c>
      <c r="H534" s="16">
        <f t="shared" si="141"/>
        <v>0</v>
      </c>
      <c r="I534" s="16">
        <f t="shared" si="141"/>
        <v>0</v>
      </c>
      <c r="J534" s="17">
        <f t="shared" si="141"/>
        <v>0</v>
      </c>
    </row>
    <row r="535" spans="1:18" ht="25.5">
      <c r="A535" s="69">
        <v>5434</v>
      </c>
      <c r="B535" s="57">
        <v>623100</v>
      </c>
      <c r="C535" s="62" t="s">
        <v>844</v>
      </c>
      <c r="D535" s="19">
        <f t="shared" si="140"/>
        <v>0</v>
      </c>
      <c r="E535" s="18"/>
      <c r="F535" s="18"/>
      <c r="G535" s="18"/>
      <c r="H535" s="18"/>
      <c r="I535" s="18"/>
      <c r="J535" s="20"/>
    </row>
    <row r="536" spans="1:18" ht="18.75" customHeight="1" thickBot="1">
      <c r="A536" s="70">
        <v>5435</v>
      </c>
      <c r="B536" s="58"/>
      <c r="C536" s="63" t="s">
        <v>845</v>
      </c>
      <c r="D536" s="23">
        <f t="shared" si="140"/>
        <v>307273</v>
      </c>
      <c r="E536" s="23">
        <f t="shared" ref="E536:J536" si="142">E233+E480</f>
        <v>4700</v>
      </c>
      <c r="F536" s="23">
        <f t="shared" si="142"/>
        <v>12000</v>
      </c>
      <c r="G536" s="23">
        <f t="shared" si="142"/>
        <v>13000</v>
      </c>
      <c r="H536" s="23">
        <f t="shared" si="142"/>
        <v>265810</v>
      </c>
      <c r="I536" s="23">
        <f t="shared" si="142"/>
        <v>0</v>
      </c>
      <c r="J536" s="24">
        <f t="shared" si="142"/>
        <v>11763</v>
      </c>
    </row>
    <row r="537" spans="1:18" ht="18.75" customHeight="1">
      <c r="A537" s="75"/>
      <c r="B537" s="76"/>
      <c r="C537" s="77"/>
      <c r="D537" s="78"/>
      <c r="E537" s="78"/>
      <c r="F537" s="78"/>
      <c r="G537" s="78"/>
      <c r="H537" s="78"/>
      <c r="I537" s="78"/>
      <c r="J537" s="78"/>
    </row>
    <row r="538" spans="1:18" s="46" customFormat="1" ht="29.25" customHeight="1">
      <c r="A538" s="51"/>
      <c r="B538" s="60"/>
      <c r="C538" s="137"/>
      <c r="D538" s="174"/>
      <c r="E538" s="174"/>
      <c r="H538" s="173"/>
      <c r="I538" s="173"/>
      <c r="M538" s="74"/>
      <c r="N538" s="74"/>
      <c r="O538" s="74"/>
      <c r="P538" s="74"/>
      <c r="Q538" s="74"/>
      <c r="R538" s="74"/>
    </row>
    <row r="539" spans="1:18" s="46" customFormat="1">
      <c r="A539" s="45"/>
      <c r="B539" s="60"/>
      <c r="C539" s="137"/>
    </row>
    <row r="540" spans="1:18" s="46" customFormat="1">
      <c r="A540" s="45"/>
      <c r="B540" s="60"/>
      <c r="C540" s="137"/>
    </row>
    <row r="541" spans="1:18" s="46" customFormat="1">
      <c r="A541" s="45"/>
      <c r="B541" s="60"/>
      <c r="C541" s="137"/>
    </row>
    <row r="542" spans="1:18" s="46" customFormat="1">
      <c r="A542" s="45"/>
      <c r="B542" s="60"/>
      <c r="C542" s="137"/>
    </row>
  </sheetData>
  <sheetProtection password="CCCC" sheet="1"/>
  <mergeCells count="165">
    <mergeCell ref="H538:I538"/>
    <mergeCell ref="D538:E538"/>
    <mergeCell ref="E372:H372"/>
    <mergeCell ref="E397:H397"/>
    <mergeCell ref="E425:H425"/>
    <mergeCell ref="D169:J169"/>
    <mergeCell ref="D170:D171"/>
    <mergeCell ref="I170:I171"/>
    <mergeCell ref="J170:J171"/>
    <mergeCell ref="E346:H346"/>
    <mergeCell ref="D345:J345"/>
    <mergeCell ref="D346:D347"/>
    <mergeCell ref="I346:I347"/>
    <mergeCell ref="J346:J347"/>
    <mergeCell ref="J514:J515"/>
    <mergeCell ref="E514:H514"/>
    <mergeCell ref="D486:J486"/>
    <mergeCell ref="D487:D488"/>
    <mergeCell ref="I487:I488"/>
    <mergeCell ref="J487:J488"/>
    <mergeCell ref="A513:A515"/>
    <mergeCell ref="B513:B515"/>
    <mergeCell ref="C513:C515"/>
    <mergeCell ref="D513:J513"/>
    <mergeCell ref="D514:D515"/>
    <mergeCell ref="I514:I515"/>
    <mergeCell ref="A486:A488"/>
    <mergeCell ref="B486:B488"/>
    <mergeCell ref="C486:C488"/>
    <mergeCell ref="E487:H487"/>
    <mergeCell ref="D458:J458"/>
    <mergeCell ref="D459:D460"/>
    <mergeCell ref="I459:I460"/>
    <mergeCell ref="J459:J460"/>
    <mergeCell ref="A458:A460"/>
    <mergeCell ref="B458:B460"/>
    <mergeCell ref="C458:C460"/>
    <mergeCell ref="E459:H459"/>
    <mergeCell ref="D424:J424"/>
    <mergeCell ref="D425:D426"/>
    <mergeCell ref="I425:I426"/>
    <mergeCell ref="J425:J426"/>
    <mergeCell ref="A424:A426"/>
    <mergeCell ref="B424:B426"/>
    <mergeCell ref="C424:C426"/>
    <mergeCell ref="D396:J396"/>
    <mergeCell ref="D397:D398"/>
    <mergeCell ref="I397:I398"/>
    <mergeCell ref="J397:J398"/>
    <mergeCell ref="A396:A398"/>
    <mergeCell ref="B396:B398"/>
    <mergeCell ref="C396:C398"/>
    <mergeCell ref="D372:D373"/>
    <mergeCell ref="I372:I373"/>
    <mergeCell ref="J372:J373"/>
    <mergeCell ref="A371:A373"/>
    <mergeCell ref="B371:B373"/>
    <mergeCell ref="C371:C373"/>
    <mergeCell ref="D371:J371"/>
    <mergeCell ref="A345:A347"/>
    <mergeCell ref="B345:B347"/>
    <mergeCell ref="C345:C347"/>
    <mergeCell ref="D284:J284"/>
    <mergeCell ref="D285:D286"/>
    <mergeCell ref="I285:I286"/>
    <mergeCell ref="J285:J286"/>
    <mergeCell ref="A284:A286"/>
    <mergeCell ref="B284:B286"/>
    <mergeCell ref="C284:C286"/>
    <mergeCell ref="D315:J315"/>
    <mergeCell ref="D316:D317"/>
    <mergeCell ref="I316:I317"/>
    <mergeCell ref="J316:J317"/>
    <mergeCell ref="E316:H316"/>
    <mergeCell ref="E285:H285"/>
    <mergeCell ref="A315:A317"/>
    <mergeCell ref="B315:B317"/>
    <mergeCell ref="C315:C317"/>
    <mergeCell ref="D248:J248"/>
    <mergeCell ref="D249:D250"/>
    <mergeCell ref="I249:I250"/>
    <mergeCell ref="J249:J250"/>
    <mergeCell ref="A248:A250"/>
    <mergeCell ref="B248:B250"/>
    <mergeCell ref="C248:C250"/>
    <mergeCell ref="D217:J217"/>
    <mergeCell ref="D218:D219"/>
    <mergeCell ref="I218:I219"/>
    <mergeCell ref="J218:J219"/>
    <mergeCell ref="C229:C231"/>
    <mergeCell ref="J230:J231"/>
    <mergeCell ref="E218:H218"/>
    <mergeCell ref="E249:H249"/>
    <mergeCell ref="A217:A219"/>
    <mergeCell ref="B217:B219"/>
    <mergeCell ref="C217:C219"/>
    <mergeCell ref="D195:J195"/>
    <mergeCell ref="D196:D197"/>
    <mergeCell ref="I196:I197"/>
    <mergeCell ref="J196:J197"/>
    <mergeCell ref="E196:H196"/>
    <mergeCell ref="A195:A197"/>
    <mergeCell ref="D142:J142"/>
    <mergeCell ref="D143:D144"/>
    <mergeCell ref="I143:I144"/>
    <mergeCell ref="J143:J144"/>
    <mergeCell ref="A142:A144"/>
    <mergeCell ref="C169:C171"/>
    <mergeCell ref="E143:H143"/>
    <mergeCell ref="D86:J86"/>
    <mergeCell ref="D87:D88"/>
    <mergeCell ref="I87:I88"/>
    <mergeCell ref="J87:J88"/>
    <mergeCell ref="C116:C118"/>
    <mergeCell ref="E87:H87"/>
    <mergeCell ref="E117:H117"/>
    <mergeCell ref="A229:A231"/>
    <mergeCell ref="B229:B231"/>
    <mergeCell ref="A116:A118"/>
    <mergeCell ref="B116:B118"/>
    <mergeCell ref="B142:B144"/>
    <mergeCell ref="C142:C144"/>
    <mergeCell ref="B195:B197"/>
    <mergeCell ref="C195:C197"/>
    <mergeCell ref="A169:A171"/>
    <mergeCell ref="B169:B171"/>
    <mergeCell ref="D27:J27"/>
    <mergeCell ref="I230:I231"/>
    <mergeCell ref="J28:J29"/>
    <mergeCell ref="D59:J59"/>
    <mergeCell ref="D60:D61"/>
    <mergeCell ref="I60:I61"/>
    <mergeCell ref="J60:J61"/>
    <mergeCell ref="D229:J229"/>
    <mergeCell ref="E230:H230"/>
    <mergeCell ref="D28:D29"/>
    <mergeCell ref="A27:A29"/>
    <mergeCell ref="B27:B29"/>
    <mergeCell ref="C27:C29"/>
    <mergeCell ref="A86:A88"/>
    <mergeCell ref="B86:B88"/>
    <mergeCell ref="A59:A61"/>
    <mergeCell ref="B59:B61"/>
    <mergeCell ref="C86:C88"/>
    <mergeCell ref="C59:C61"/>
    <mergeCell ref="D19:D20"/>
    <mergeCell ref="I28:I29"/>
    <mergeCell ref="D230:D231"/>
    <mergeCell ref="I117:I118"/>
    <mergeCell ref="J117:J118"/>
    <mergeCell ref="D116:J116"/>
    <mergeCell ref="D117:D118"/>
    <mergeCell ref="E28:H28"/>
    <mergeCell ref="E60:H60"/>
    <mergeCell ref="E170:H170"/>
    <mergeCell ref="D6:E6"/>
    <mergeCell ref="D5:E5"/>
    <mergeCell ref="C9:H9"/>
    <mergeCell ref="A18:A20"/>
    <mergeCell ref="B18:B20"/>
    <mergeCell ref="C18:C20"/>
    <mergeCell ref="D18:J18"/>
    <mergeCell ref="E19:H19"/>
    <mergeCell ref="I19:I20"/>
    <mergeCell ref="J19:J20"/>
  </mergeCells>
  <phoneticPr fontId="4" type="noConversion"/>
  <dataValidations count="1">
    <dataValidation type="whole" allowBlank="1" showErrorMessage="1" errorTitle="Upozorenje" error="Niste uneli korektnu vrednost!_x000a_Ponovite unos." sqref="D22:J26 D490:J512 D252:J283 D90:J115 D462:J485 D428:J457 D375:J395 D349:J370 D319:J344 D288:J314 D517:J537 D233:J247 D199:J216 D221:J224 D146:J168 D120:J141 D63:J85 D31:J58 D400:J423 D173:J194">
      <formula1>0</formula1>
      <formula2>999999999</formula2>
    </dataValidation>
  </dataValidations>
  <pageMargins left="0.35433070866141703" right="0.35433070866141703" top="0.78740157480314998" bottom="0.39370078740157499" header="0.511811023622047" footer="0.31496062992126"/>
  <pageSetup paperSize="9" scale="75" orientation="landscape" horizontalDpi="200" verticalDpi="200" r:id="rId1"/>
  <headerFooter alignWithMargins="0">
    <oddHeader>&amp;RСтрана &amp;P</oddHeader>
  </headerFooter>
  <rowBreaks count="19" manualBreakCount="19">
    <brk id="26" max="16383" man="1"/>
    <brk id="58" max="16383" man="1"/>
    <brk id="85" max="16383" man="1"/>
    <brk id="115" max="16383" man="1"/>
    <brk id="141" max="16383" man="1"/>
    <brk id="168" max="16383" man="1"/>
    <brk id="194" max="16383" man="1"/>
    <brk id="216" max="16383" man="1"/>
    <brk id="247" max="16383" man="1"/>
    <brk id="283" max="16383" man="1"/>
    <brk id="314" max="16383" man="1"/>
    <brk id="283" max="16383" man="1"/>
    <brk id="344" max="16383" man="1"/>
    <brk id="370" max="16383" man="1"/>
    <brk id="395" max="16383" man="1"/>
    <brk id="423" max="16383" man="1"/>
    <brk id="457" max="16383" man="1"/>
    <brk id="485" max="16383" man="1"/>
    <brk id="512" max="16383" man="1"/>
  </rowBreaks>
  <drawing r:id="rId2"/>
  <legacyDrawing r:id="rId3"/>
  <controls>
    <mc:AlternateContent xmlns:mc="http://schemas.openxmlformats.org/markup-compatibility/2006">
      <mc:Choice Requires="x14">
        <control shapeId="38915" r:id="rId4" name="CommandButton1">
          <controlPr defaultSize="0" print="0" autoLine="0" r:id="rId5">
            <anchor moveWithCells="1">
              <from>
                <xdr:col>8</xdr:col>
                <xdr:colOff>447675</xdr:colOff>
                <xdr:row>4</xdr:row>
                <xdr:rowOff>0</xdr:rowOff>
              </from>
              <to>
                <xdr:col>9</xdr:col>
                <xdr:colOff>866775</xdr:colOff>
                <xdr:row>5</xdr:row>
                <xdr:rowOff>95250</xdr:rowOff>
              </to>
            </anchor>
          </controlPr>
        </control>
      </mc:Choice>
      <mc:Fallback>
        <control shapeId="38915" r:id="rId4" name="CommandButton1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/>
  <dimension ref="A1:I32"/>
  <sheetViews>
    <sheetView showGridLines="0" showRowColHeaders="0" showZeros="0" showOutlineSymbols="0" topLeftCell="A19" zoomScaleNormal="100" zoomScaleSheetLayoutView="100" workbookViewId="0">
      <selection activeCell="H27" sqref="H27"/>
    </sheetView>
  </sheetViews>
  <sheetFormatPr defaultRowHeight="12.75"/>
  <cols>
    <col min="1" max="1" width="33.140625" style="114" customWidth="1"/>
    <col min="2" max="2" width="18.85546875" style="114" customWidth="1"/>
    <col min="3" max="3" width="19" style="113" customWidth="1"/>
    <col min="4" max="4" width="18.5703125" style="113" customWidth="1"/>
    <col min="5" max="5" width="19.85546875" style="112" customWidth="1"/>
    <col min="6" max="6" width="20.28515625" style="112" customWidth="1"/>
    <col min="7" max="7" width="20" style="112" customWidth="1"/>
    <col min="8" max="8" width="20.28515625" style="112" customWidth="1"/>
    <col min="9" max="9" width="18.42578125" style="112" customWidth="1"/>
    <col min="10" max="16384" width="9.140625" style="112"/>
  </cols>
  <sheetData>
    <row r="1" spans="1:9" ht="13.5" customHeight="1">
      <c r="A1" s="117" t="s">
        <v>892</v>
      </c>
      <c r="B1" s="117"/>
    </row>
    <row r="2" spans="1:9" ht="13.5" customHeight="1">
      <c r="A2" s="117" t="s">
        <v>891</v>
      </c>
      <c r="B2" s="117"/>
    </row>
    <row r="3" spans="1:9" ht="13.5" customHeight="1">
      <c r="A3" s="117" t="s">
        <v>871</v>
      </c>
      <c r="B3" s="117"/>
    </row>
    <row r="4" spans="1:9" ht="6.75" customHeight="1">
      <c r="A4" s="117"/>
      <c r="B4" s="117"/>
    </row>
    <row r="5" spans="1:9" ht="9.75" customHeight="1">
      <c r="A5" s="178"/>
      <c r="B5" s="178"/>
      <c r="C5" s="178"/>
      <c r="D5" s="178"/>
      <c r="E5" s="178"/>
      <c r="F5" s="178"/>
      <c r="G5" s="178"/>
    </row>
    <row r="6" spans="1:9" ht="4.5" customHeight="1">
      <c r="A6" s="117"/>
      <c r="B6" s="117"/>
    </row>
    <row r="7" spans="1:9" ht="18" customHeight="1">
      <c r="A7" s="126" t="str">
        <f>"ФИЛИЈАЛА:   " &amp; Filijala</f>
        <v>ФИЛИЈАЛА:   06 НОВИ САД</v>
      </c>
      <c r="B7" s="126"/>
      <c r="C7" s="125"/>
      <c r="D7" s="125"/>
      <c r="G7" s="127"/>
    </row>
    <row r="8" spans="1:9" ht="14.25" customHeight="1">
      <c r="A8" s="126" t="str">
        <f>"ЗДРАВСТВЕНА УСТАНОВА:  " &amp; ZU</f>
        <v>ЗДРАВСТВЕНА УСТАНОВА:  00206006 ДЗ ЖАБАЉ</v>
      </c>
      <c r="B8" s="126"/>
      <c r="C8" s="125"/>
      <c r="D8" s="125"/>
    </row>
    <row r="9" spans="1:9" ht="13.5" customHeight="1">
      <c r="A9" s="126"/>
      <c r="B9" s="126"/>
      <c r="C9" s="125"/>
      <c r="D9" s="125"/>
    </row>
    <row r="10" spans="1:9" ht="30.75" customHeight="1">
      <c r="A10" s="178" t="s">
        <v>899</v>
      </c>
      <c r="B10" s="178"/>
      <c r="C10" s="178"/>
      <c r="D10" s="178"/>
      <c r="E10" s="178"/>
      <c r="F10" s="178"/>
      <c r="G10" s="178"/>
      <c r="H10" s="178"/>
      <c r="I10" s="178"/>
    </row>
    <row r="11" spans="1:9" ht="20.25" customHeight="1">
      <c r="I11" s="123" t="s">
        <v>886</v>
      </c>
    </row>
    <row r="12" spans="1:9" ht="27" customHeight="1">
      <c r="A12" s="117"/>
      <c r="B12" s="179" t="s">
        <v>885</v>
      </c>
      <c r="C12" s="180"/>
      <c r="D12" s="179" t="s">
        <v>884</v>
      </c>
      <c r="E12" s="180"/>
      <c r="F12" s="179" t="s">
        <v>883</v>
      </c>
      <c r="G12" s="180"/>
      <c r="H12" s="179" t="s">
        <v>893</v>
      </c>
      <c r="I12" s="180"/>
    </row>
    <row r="13" spans="1:9" s="115" customFormat="1" ht="25.5" customHeight="1">
      <c r="A13" s="175" t="s">
        <v>882</v>
      </c>
      <c r="B13" s="176" t="s">
        <v>890</v>
      </c>
      <c r="C13" s="175" t="s">
        <v>889</v>
      </c>
      <c r="D13" s="176" t="s">
        <v>890</v>
      </c>
      <c r="E13" s="175" t="s">
        <v>889</v>
      </c>
      <c r="F13" s="176" t="s">
        <v>890</v>
      </c>
      <c r="G13" s="175" t="s">
        <v>889</v>
      </c>
      <c r="H13" s="176" t="s">
        <v>890</v>
      </c>
      <c r="I13" s="175" t="s">
        <v>889</v>
      </c>
    </row>
    <row r="14" spans="1:9" s="115" customFormat="1" ht="30" customHeight="1">
      <c r="A14" s="175"/>
      <c r="B14" s="177"/>
      <c r="C14" s="175"/>
      <c r="D14" s="177"/>
      <c r="E14" s="175"/>
      <c r="F14" s="177"/>
      <c r="G14" s="175"/>
      <c r="H14" s="177"/>
      <c r="I14" s="175"/>
    </row>
    <row r="15" spans="1:9" s="115" customFormat="1" ht="11.25">
      <c r="A15" s="122">
        <v>1</v>
      </c>
      <c r="B15" s="122">
        <v>2</v>
      </c>
      <c r="C15" s="121">
        <v>3</v>
      </c>
      <c r="D15" s="121">
        <v>4</v>
      </c>
      <c r="E15" s="121">
        <v>5</v>
      </c>
      <c r="F15" s="121">
        <v>6</v>
      </c>
      <c r="G15" s="121">
        <v>7</v>
      </c>
      <c r="H15" s="121">
        <v>8</v>
      </c>
      <c r="I15" s="121">
        <v>9</v>
      </c>
    </row>
    <row r="16" spans="1:9" ht="28.5" customHeight="1">
      <c r="A16" s="120" t="s">
        <v>888</v>
      </c>
      <c r="B16" s="119">
        <v>1</v>
      </c>
      <c r="C16" s="118">
        <v>498320</v>
      </c>
      <c r="D16" s="119"/>
      <c r="E16" s="118"/>
      <c r="F16" s="119"/>
      <c r="G16" s="118"/>
      <c r="H16" s="138">
        <f>+B16+D16+F16</f>
        <v>1</v>
      </c>
      <c r="I16" s="139">
        <f>+C16+E16+G16</f>
        <v>498320</v>
      </c>
    </row>
    <row r="17" spans="1:9" ht="11.25" customHeight="1"/>
    <row r="18" spans="1:9">
      <c r="A18" s="117" t="s">
        <v>887</v>
      </c>
      <c r="B18" s="117"/>
      <c r="C18" s="112"/>
      <c r="D18" s="112"/>
    </row>
    <row r="19" spans="1:9" ht="19.5" customHeight="1">
      <c r="A19" s="124"/>
      <c r="B19" s="124"/>
      <c r="C19" s="116"/>
      <c r="D19" s="116"/>
      <c r="E19" s="115"/>
      <c r="F19" s="115"/>
      <c r="G19" s="115"/>
    </row>
    <row r="20" spans="1:9" ht="18.75" customHeight="1"/>
    <row r="21" spans="1:9" ht="44.25" customHeight="1">
      <c r="A21" s="178" t="s">
        <v>900</v>
      </c>
      <c r="B21" s="178"/>
      <c r="C21" s="178"/>
      <c r="D21" s="178"/>
      <c r="E21" s="178"/>
      <c r="F21" s="178"/>
      <c r="G21" s="178"/>
      <c r="H21" s="178"/>
      <c r="I21" s="178"/>
    </row>
    <row r="22" spans="1:9" ht="17.25" customHeight="1">
      <c r="I22" s="123" t="s">
        <v>886</v>
      </c>
    </row>
    <row r="23" spans="1:9" ht="24.75" customHeight="1">
      <c r="A23" s="117"/>
      <c r="B23" s="179" t="s">
        <v>885</v>
      </c>
      <c r="C23" s="180"/>
      <c r="D23" s="179" t="s">
        <v>884</v>
      </c>
      <c r="E23" s="180"/>
      <c r="F23" s="179" t="s">
        <v>883</v>
      </c>
      <c r="G23" s="180"/>
      <c r="H23" s="179" t="s">
        <v>893</v>
      </c>
      <c r="I23" s="180"/>
    </row>
    <row r="24" spans="1:9" ht="22.5" customHeight="1">
      <c r="A24" s="175" t="s">
        <v>882</v>
      </c>
      <c r="B24" s="176" t="s">
        <v>881</v>
      </c>
      <c r="C24" s="175" t="s">
        <v>880</v>
      </c>
      <c r="D24" s="176" t="s">
        <v>881</v>
      </c>
      <c r="E24" s="175" t="s">
        <v>880</v>
      </c>
      <c r="F24" s="176" t="s">
        <v>881</v>
      </c>
      <c r="G24" s="175" t="s">
        <v>880</v>
      </c>
      <c r="H24" s="176" t="s">
        <v>881</v>
      </c>
      <c r="I24" s="175" t="s">
        <v>880</v>
      </c>
    </row>
    <row r="25" spans="1:9" ht="18.75" customHeight="1">
      <c r="A25" s="175"/>
      <c r="B25" s="177"/>
      <c r="C25" s="175"/>
      <c r="D25" s="177"/>
      <c r="E25" s="175"/>
      <c r="F25" s="177"/>
      <c r="G25" s="175"/>
      <c r="H25" s="177"/>
      <c r="I25" s="175"/>
    </row>
    <row r="26" spans="1:9">
      <c r="A26" s="122">
        <v>1</v>
      </c>
      <c r="B26" s="122">
        <v>2</v>
      </c>
      <c r="C26" s="121">
        <v>3</v>
      </c>
      <c r="D26" s="121">
        <v>4</v>
      </c>
      <c r="E26" s="121">
        <v>5</v>
      </c>
      <c r="F26" s="121">
        <v>6</v>
      </c>
      <c r="G26" s="121">
        <v>7</v>
      </c>
      <c r="H26" s="121">
        <v>8</v>
      </c>
      <c r="I26" s="121">
        <v>9</v>
      </c>
    </row>
    <row r="27" spans="1:9" ht="27.75" customHeight="1">
      <c r="A27" s="120" t="s">
        <v>879</v>
      </c>
      <c r="B27" s="119">
        <v>13</v>
      </c>
      <c r="C27" s="118">
        <v>2089176.34</v>
      </c>
      <c r="D27" s="119"/>
      <c r="E27" s="118"/>
      <c r="F27" s="119">
        <v>1</v>
      </c>
      <c r="G27" s="118">
        <v>103634.06</v>
      </c>
      <c r="H27" s="138">
        <f t="shared" ref="H27:I29" si="0">+B27+D27+F27</f>
        <v>14</v>
      </c>
      <c r="I27" s="139">
        <f t="shared" si="0"/>
        <v>2192810.4</v>
      </c>
    </row>
    <row r="28" spans="1:9" ht="27.75" customHeight="1">
      <c r="A28" s="120" t="s">
        <v>878</v>
      </c>
      <c r="B28" s="119">
        <v>6</v>
      </c>
      <c r="C28" s="118">
        <v>3520428</v>
      </c>
      <c r="D28" s="119"/>
      <c r="E28" s="118"/>
      <c r="F28" s="119"/>
      <c r="G28" s="118"/>
      <c r="H28" s="138">
        <f t="shared" si="0"/>
        <v>6</v>
      </c>
      <c r="I28" s="139">
        <f t="shared" si="0"/>
        <v>3520428</v>
      </c>
    </row>
    <row r="29" spans="1:9" ht="27.75" customHeight="1">
      <c r="A29" s="120" t="s">
        <v>896</v>
      </c>
      <c r="B29" s="119">
        <v>4</v>
      </c>
      <c r="C29" s="118">
        <v>1927538.4</v>
      </c>
      <c r="D29" s="119"/>
      <c r="E29" s="118"/>
      <c r="F29" s="119"/>
      <c r="G29" s="118"/>
      <c r="H29" s="138">
        <f t="shared" si="0"/>
        <v>4</v>
      </c>
      <c r="I29" s="139">
        <f t="shared" si="0"/>
        <v>1927538.4</v>
      </c>
    </row>
    <row r="30" spans="1:9" ht="20.25" customHeight="1">
      <c r="A30" s="112"/>
    </row>
    <row r="31" spans="1:9">
      <c r="A31" s="117" t="s">
        <v>877</v>
      </c>
      <c r="B31" s="117"/>
      <c r="C31" s="116"/>
      <c r="D31" s="116"/>
      <c r="E31" s="115"/>
      <c r="F31" s="115"/>
      <c r="G31" s="115"/>
    </row>
    <row r="32" spans="1:9">
      <c r="A32" s="117" t="s">
        <v>876</v>
      </c>
      <c r="B32" s="117"/>
      <c r="C32" s="116"/>
      <c r="D32" s="116"/>
      <c r="E32" s="115"/>
      <c r="F32" s="115"/>
      <c r="G32" s="115"/>
    </row>
  </sheetData>
  <sheetProtection password="CCCC" sheet="1"/>
  <mergeCells count="29">
    <mergeCell ref="C13:C14"/>
    <mergeCell ref="D13:D14"/>
    <mergeCell ref="E13:E14"/>
    <mergeCell ref="F13:F14"/>
    <mergeCell ref="A5:G5"/>
    <mergeCell ref="A10:I10"/>
    <mergeCell ref="B12:C12"/>
    <mergeCell ref="D12:E12"/>
    <mergeCell ref="F12:G12"/>
    <mergeCell ref="H12:I12"/>
    <mergeCell ref="G13:G14"/>
    <mergeCell ref="H13:H14"/>
    <mergeCell ref="I13:I14"/>
    <mergeCell ref="A21:I21"/>
    <mergeCell ref="B23:C23"/>
    <mergeCell ref="D23:E23"/>
    <mergeCell ref="F23:G23"/>
    <mergeCell ref="H23:I23"/>
    <mergeCell ref="A13:A14"/>
    <mergeCell ref="B13:B14"/>
    <mergeCell ref="G24:G25"/>
    <mergeCell ref="H24:H25"/>
    <mergeCell ref="I24:I25"/>
    <mergeCell ref="A24:A25"/>
    <mergeCell ref="B24:B25"/>
    <mergeCell ref="C24:C25"/>
    <mergeCell ref="D24:D25"/>
    <mergeCell ref="E24:E25"/>
    <mergeCell ref="F24:F25"/>
  </mergeCells>
  <dataValidations count="2">
    <dataValidation type="decimal" operator="greaterThan" allowBlank="1" showInputMessage="1" showErrorMessage="1" errorTitle="Upozorenje" error="Uneli ste neispravan podatak. Ponovite unos !!!" sqref="C16 E16 G16 E27:E29 C27:C29 G27:G29">
      <formula1>-0.0001</formula1>
    </dataValidation>
    <dataValidation type="whole" operator="greaterThan" allowBlank="1" showInputMessage="1" showErrorMessage="1" errorTitle="Upozorenje" error="Uneli ste neispravan podatak. Ponovite unos !!!" sqref="B16 D16 F16 D27:D29 B27:B29 F27:F29">
      <formula1>-1</formula1>
    </dataValidation>
  </dataValidations>
  <pageMargins left="0.4" right="0.24803149599999999" top="0.56999999999999995" bottom="0.77" header="0.38" footer="0.53"/>
  <pageSetup paperSize="9" scale="72" orientation="landscape" r:id="rId1"/>
  <headerFooter alignWithMargins="0"/>
  <rowBreaks count="1" manualBreakCount="1">
    <brk id="34" max="16383" man="1"/>
  </rowBreaks>
  <drawing r:id="rId2"/>
  <legacyDrawing r:id="rId3"/>
  <controls>
    <mc:AlternateContent xmlns:mc="http://schemas.openxmlformats.org/markup-compatibility/2006">
      <mc:Choice Requires="x14">
        <control shapeId="65537" r:id="rId4" name="CommandButton1">
          <controlPr locked="0" defaultSize="0" print="0" autoLine="0" r:id="rId5">
            <anchor moveWithCells="1">
              <from>
                <xdr:col>7</xdr:col>
                <xdr:colOff>1181100</xdr:colOff>
                <xdr:row>1</xdr:row>
                <xdr:rowOff>142875</xdr:rowOff>
              </from>
              <to>
                <xdr:col>8</xdr:col>
                <xdr:colOff>1085850</xdr:colOff>
                <xdr:row>4</xdr:row>
                <xdr:rowOff>0</xdr:rowOff>
              </to>
            </anchor>
          </controlPr>
        </control>
      </mc:Choice>
      <mc:Fallback>
        <control shapeId="65537" r:id="rId4" name="CommandButton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14</vt:i4>
      </vt:variant>
    </vt:vector>
  </HeadingPairs>
  <TitlesOfParts>
    <vt:vector size="17" baseType="lpstr">
      <vt:lpstr>Pocetni</vt:lpstr>
      <vt:lpstr>FP2022</vt:lpstr>
      <vt:lpstr>Obaveze2022</vt:lpstr>
      <vt:lpstr>biop</vt:lpstr>
      <vt:lpstr>bip</vt:lpstr>
      <vt:lpstr>BrojPodracuna</vt:lpstr>
      <vt:lpstr>Datum</vt:lpstr>
      <vt:lpstr>Obaveze2022!Filijala</vt:lpstr>
      <vt:lpstr>Filijala</vt:lpstr>
      <vt:lpstr>MaticniBroj</vt:lpstr>
      <vt:lpstr>NazivKorisnika</vt:lpstr>
      <vt:lpstr>'FP2022'!Print_Area</vt:lpstr>
      <vt:lpstr>Obaveze2022!Print_Area</vt:lpstr>
      <vt:lpstr>SifraFilijale</vt:lpstr>
      <vt:lpstr>SifraZU</vt:lpstr>
      <vt:lpstr>Obaveze2022!ZU</vt:lpstr>
      <vt:lpstr>ZU</vt:lpstr>
    </vt:vector>
  </TitlesOfParts>
  <Company>Bit Impeks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AOP</dc:creator>
  <cp:lastModifiedBy>AOP</cp:lastModifiedBy>
  <cp:lastPrinted>2023-01-09T09:04:08Z</cp:lastPrinted>
  <dcterms:created xsi:type="dcterms:W3CDTF">2002-07-23T06:43:57Z</dcterms:created>
  <dcterms:modified xsi:type="dcterms:W3CDTF">2023-03-22T11:18:11Z</dcterms:modified>
</cp:coreProperties>
</file>