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90" tabRatio="731" activeTab="0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a" sheetId="8" r:id="rId8"/>
    <sheet name="Krv2b" sheetId="9" r:id="rId9"/>
    <sheet name="DP" sheetId="10" r:id="rId10"/>
    <sheet name="KontrolaF" sheetId="11" r:id="rId11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8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9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8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8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8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10">'KontrolaF'!$G$22</definedName>
    <definedName name="Odstupanje2" localSheetId="10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8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9">'DP'!$A$1:$E$18</definedName>
    <definedName name="_xlnm.Print_Area" localSheetId="2">'K9OOSO'!$A$1:$E$26</definedName>
    <definedName name="_xlnm.Print_Area" localSheetId="6">'Krv1'!$A$1:$I$29</definedName>
    <definedName name="_xlnm.Print_Area" localSheetId="7">'Krv2a'!$A$1:$D$368</definedName>
    <definedName name="_xlnm.Print_Area" localSheetId="8">'Krv2b'!$A$1:$D$287</definedName>
    <definedName name="_xlnm.Print_Area" localSheetId="1">'Obrazac5'!$A$1:$K$560</definedName>
    <definedName name="_xlnm.Print_Area" localSheetId="3">'OZPR'!$A$1:$H$311</definedName>
    <definedName name="_xlnm.Print_Titles" localSheetId="7">'Krv2a'!$11:$11</definedName>
    <definedName name="_xlnm.Print_Titles" localSheetId="8">'Krv2b'!$13:$16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8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9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8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<sst xmlns="http://schemas.openxmlformats.org/spreadsheetml/2006/main" count="3191" uniqueCount="1739">
  <si>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</si>
  <si>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</si>
  <si>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</si>
  <si>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</si>
  <si>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</si>
  <si>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</si>
  <si>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</si>
  <si>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</si>
  <si>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</si>
  <si>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</si>
  <si>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</si>
  <si>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</si>
  <si>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</si>
  <si>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</si>
  <si>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</si>
  <si>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</si>
  <si>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</si>
  <si>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</si>
  <si>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</si>
  <si>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</si>
  <si>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</si>
  <si>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</si>
  <si>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</si>
  <si>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</si>
  <si>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</si>
  <si>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</si>
  <si>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</si>
  <si>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</si>
  <si>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</si>
  <si>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</si>
  <si>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</si>
  <si>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</si>
  <si>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</si>
  <si>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</si>
  <si>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</si>
  <si>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</si>
  <si>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</si>
  <si>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</si>
  <si>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</si>
  <si>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</si>
  <si>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</si>
  <si>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</si>
  <si>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</si>
  <si>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</si>
  <si>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</si>
  <si>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</si>
  <si>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</si>
  <si>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</si>
  <si>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</si>
  <si>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</si>
  <si>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</si>
  <si>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</si>
  <si>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</si>
  <si>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</si>
  <si>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</si>
  <si>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</si>
  <si>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</si>
  <si>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</si>
  <si>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</si>
  <si>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</si>
  <si>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</si>
  <si>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</si>
  <si>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</si>
  <si>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</si>
  <si>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</si>
  <si>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</si>
  <si>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</si>
  <si>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</si>
  <si>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</si>
  <si>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</si>
  <si>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</si>
  <si>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</si>
  <si>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</si>
  <si>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</si>
  <si>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</si>
  <si>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</si>
  <si>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</si>
  <si>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</si>
  <si>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</si>
  <si>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</si>
  <si>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</si>
  <si>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</si>
  <si>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</si>
  <si>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</si>
  <si>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</si>
  <si>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</si>
  <si>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</si>
  <si>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</si>
  <si>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</si>
  <si>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</si>
  <si>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</si>
  <si>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</si>
  <si>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</si>
  <si>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</si>
  <si>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</si>
  <si>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</si>
  <si>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</si>
  <si>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</si>
  <si>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</si>
  <si>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</si>
  <si>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</si>
  <si>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</si>
  <si>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</si>
  <si>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</si>
  <si>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</si>
  <si>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</si>
  <si>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</si>
  <si>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</si>
  <si>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</si>
  <si>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</si>
  <si>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</si>
  <si>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</si>
  <si>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</si>
  <si>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</si>
  <si>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</si>
  <si>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</si>
  <si>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</si>
  <si>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</si>
  <si>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</si>
  <si>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</si>
  <si>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</si>
  <si>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</si>
  <si>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</si>
  <si>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</si>
  <si>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</si>
  <si>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</si>
  <si>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</si>
  <si>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</si>
  <si>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</si>
  <si>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</si>
  <si>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</si>
  <si>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</si>
  <si>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</si>
  <si>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</si>
  <si>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</si>
  <si>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</si>
  <si>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</si>
  <si>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</si>
  <si>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</si>
  <si>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</si>
  <si>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</si>
  <si>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</si>
  <si>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</si>
  <si>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</si>
  <si>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</si>
  <si>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</si>
  <si>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</si>
  <si>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</si>
  <si>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</si>
  <si>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</si>
  <si>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</si>
  <si>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</si>
  <si>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</si>
  <si>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</si>
  <si>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</si>
  <si>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</si>
  <si>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</si>
  <si>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</si>
  <si>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</si>
  <si>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</si>
  <si>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</si>
  <si>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</si>
  <si>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</si>
  <si>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</si>
  <si>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</si>
  <si>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</si>
  <si>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</si>
  <si>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</si>
  <si>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</si>
  <si>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</si>
  <si>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</si>
  <si>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</si>
  <si>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</si>
  <si>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</si>
  <si>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</si>
  <si>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</si>
  <si>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</si>
  <si>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</si>
  <si>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</si>
  <si>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</si>
  <si>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</si>
  <si>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</si>
  <si>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</si>
  <si>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</si>
  <si>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</si>
  <si>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</si>
  <si>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</si>
  <si>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</si>
  <si>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</si>
  <si>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</si>
  <si>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</si>
  <si>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</si>
  <si>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</si>
  <si>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</si>
  <si>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</si>
  <si>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</si>
  <si>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</si>
  <si>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</si>
  <si>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</si>
  <si>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</si>
  <si>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</si>
  <si>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</si>
  <si>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</si>
  <si>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</si>
  <si>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</si>
  <si>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</si>
  <si>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</si>
  <si>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</si>
  <si>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</si>
  <si>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</si>
  <si>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</si>
  <si>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</si>
  <si>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</si>
  <si>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</si>
  <si>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</si>
  <si>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</si>
  <si>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</si>
  <si>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</si>
  <si>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</si>
  <si>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</si>
  <si>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</si>
  <si>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</si>
  <si>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</si>
  <si>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</si>
  <si>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</si>
  <si>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</si>
  <si>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</si>
  <si>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</si>
  <si>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</si>
  <si>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</si>
  <si>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</si>
  <si>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</si>
  <si>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</si>
  <si>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</si>
  <si>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</si>
  <si>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</si>
  <si>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</si>
  <si>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</si>
  <si>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</si>
  <si>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</si>
  <si>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</si>
  <si>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</si>
  <si>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</si>
  <si>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</si>
  <si>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</si>
  <si>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</si>
  <si>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</si>
  <si>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</si>
  <si>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</si>
  <si>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</si>
  <si>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</si>
  <si>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</si>
  <si>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</si>
  <si>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</si>
  <si>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</si>
  <si>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</si>
  <si>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</si>
  <si>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</si>
  <si>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</si>
  <si>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</si>
  <si>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</si>
  <si>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</si>
  <si>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</si>
  <si>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</si>
  <si>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</si>
  <si>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</si>
  <si>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</si>
  <si>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</si>
  <si>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</si>
  <si>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</si>
  <si>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</si>
  <si>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</si>
  <si>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</si>
  <si>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</si>
  <si>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</si>
  <si>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</si>
  <si>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</si>
  <si>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</si>
  <si>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</si>
  <si>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</si>
  <si>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</si>
  <si>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</si>
  <si>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</si>
  <si>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</si>
  <si>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</si>
  <si>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</si>
  <si>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</si>
  <si>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</si>
  <si>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</si>
  <si>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</si>
  <si>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</si>
  <si>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</si>
  <si>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</si>
  <si>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</si>
  <si>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</si>
  <si>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</si>
  <si>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</si>
  <si>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</si>
  <si>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</si>
  <si>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</si>
  <si>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</si>
  <si>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</si>
  <si>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</si>
  <si>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</si>
  <si>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</si>
  <si>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</si>
  <si>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</si>
  <si>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</si>
  <si>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</si>
  <si>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</si>
  <si>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</si>
  <si>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</si>
  <si>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</si>
  <si>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</si>
  <si>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</si>
  <si>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</si>
  <si>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</si>
  <si>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</si>
  <si>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</si>
  <si>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</si>
  <si>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</si>
  <si>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</si>
  <si>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</si>
  <si>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</si>
  <si>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</si>
  <si>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</si>
  <si>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</si>
  <si>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</si>
  <si>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</si>
  <si>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</si>
  <si>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</si>
  <si>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</si>
  <si>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</si>
  <si>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</si>
  <si>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</si>
  <si>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</si>
  <si>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</si>
  <si>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</si>
  <si>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</si>
  <si>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</si>
  <si>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</si>
  <si>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</si>
  <si>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</si>
  <si>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</si>
  <si>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</si>
  <si>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</si>
  <si>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</si>
  <si>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</si>
  <si>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</si>
  <si>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</si>
  <si>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</si>
  <si>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</si>
  <si>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</si>
  <si>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</si>
  <si>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</si>
  <si>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</si>
  <si>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</si>
  <si>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</si>
  <si>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</si>
  <si>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</si>
  <si>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</si>
  <si>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</si>
  <si>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</si>
  <si>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</si>
  <si>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</si>
  <si>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</si>
  <si>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</si>
  <si>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</si>
  <si>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</si>
  <si>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</si>
  <si>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</si>
  <si>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</si>
  <si>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</si>
  <si>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</si>
  <si>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</si>
  <si>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</si>
  <si>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</si>
  <si>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</si>
  <si>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</si>
  <si>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</si>
  <si>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</si>
  <si>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</si>
  <si>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</si>
  <si>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</si>
  <si>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</si>
  <si>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</si>
  <si>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</si>
  <si>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</si>
  <si>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</si>
  <si>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</si>
  <si>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</si>
  <si>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</si>
  <si>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</si>
  <si>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</si>
  <si>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</si>
  <si>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</si>
  <si>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</si>
  <si>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</si>
  <si>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</si>
  <si>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</si>
  <si>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</si>
  <si>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</si>
  <si>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</si>
  <si>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</si>
  <si>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</si>
  <si>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</si>
  <si>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</si>
  <si>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</si>
  <si>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</si>
  <si>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</si>
  <si>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</si>
  <si>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</si>
  <si>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</si>
  <si>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</si>
  <si>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</si>
  <si>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</si>
  <si>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</si>
  <si>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</si>
  <si>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</si>
  <si>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</si>
  <si>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</si>
  <si>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</si>
  <si>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</si>
  <si>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</si>
  <si>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</si>
  <si>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</si>
  <si>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</si>
  <si>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</si>
  <si>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</si>
  <si>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</si>
  <si>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</si>
  <si>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</si>
  <si>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</si>
  <si>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</si>
  <si>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</si>
  <si>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</si>
  <si>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</si>
  <si>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</si>
  <si>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</si>
  <si>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</si>
  <si>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</si>
  <si>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</si>
  <si>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</si>
  <si>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</si>
  <si>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</si>
  <si>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</si>
  <si>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</si>
  <si>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</si>
  <si>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</si>
  <si>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</si>
  <si>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</si>
  <si>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</si>
  <si>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</si>
  <si>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</si>
  <si>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</si>
  <si>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</si>
  <si>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</si>
  <si>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</si>
  <si>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</si>
  <si>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</si>
  <si>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</si>
  <si>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</si>
  <si>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</si>
  <si>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</si>
  <si>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</si>
  <si>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</si>
  <si>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</si>
  <si>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</si>
  <si>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</si>
  <si>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</si>
  <si>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</si>
  <si>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</si>
  <si>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</si>
  <si>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</si>
  <si>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</si>
  <si>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</si>
  <si>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</si>
  <si>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</si>
  <si>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</si>
  <si>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</si>
  <si>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</si>
  <si>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</si>
  <si>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</si>
  <si>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</si>
  <si>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</si>
  <si>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</si>
  <si>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</si>
  <si>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</si>
  <si>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</si>
  <si>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</si>
  <si>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</si>
  <si>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</si>
  <si>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</si>
  <si>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</si>
  <si>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</si>
  <si>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</si>
  <si>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</si>
  <si>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</si>
  <si>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</si>
  <si>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</si>
  <si>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</si>
  <si>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</si>
  <si>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</si>
  <si>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</si>
  <si>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</si>
  <si>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</si>
  <si>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</si>
  <si>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</si>
  <si>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</si>
  <si>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</si>
  <si>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</si>
  <si>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</si>
  <si>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</si>
  <si>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</si>
  <si>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</si>
  <si>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</si>
  <si>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</si>
  <si>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</si>
  <si>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</si>
  <si>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</si>
  <si>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</si>
  <si>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</si>
  <si>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</si>
  <si>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</si>
  <si>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</si>
  <si>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</si>
  <si>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</si>
  <si>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</si>
  <si>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</si>
  <si>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</si>
  <si>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</si>
  <si>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</si>
  <si>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</si>
  <si>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</si>
  <si>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</si>
  <si>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</si>
  <si>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</si>
  <si>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</si>
  <si>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</si>
  <si>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</si>
  <si>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</si>
  <si>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</si>
  <si>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</si>
  <si>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</si>
  <si>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</si>
  <si>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</si>
  <si>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</si>
  <si>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</si>
  <si>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</si>
  <si>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</si>
  <si>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</si>
  <si>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</si>
  <si>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</si>
  <si>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</si>
  <si>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</si>
  <si>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</si>
  <si>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</si>
  <si>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</si>
  <si>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</si>
  <si>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</si>
  <si>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</si>
  <si>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</si>
  <si>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</si>
  <si>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</si>
  <si>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</si>
  <si>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</si>
  <si>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</si>
  <si>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</si>
  <si>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</si>
  <si>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</si>
  <si>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</si>
  <si>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</si>
  <si>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</si>
  <si>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</si>
  <si>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</si>
  <si>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</si>
  <si>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</si>
  <si>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</si>
  <si>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</si>
  <si>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</si>
  <si>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</si>
  <si>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</si>
  <si>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</si>
  <si>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</si>
  <si>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</si>
  <si>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</si>
  <si>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</si>
  <si>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</si>
  <si>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</si>
  <si>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</si>
  <si>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</si>
  <si>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</si>
  <si>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</si>
  <si>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</si>
  <si>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</si>
  <si>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</si>
  <si>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</si>
  <si>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</si>
  <si>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</si>
  <si>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</si>
  <si>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</si>
  <si>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</si>
  <si>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</si>
  <si>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</si>
  <si>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</si>
  <si>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</si>
  <si>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</si>
  <si>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</si>
  <si>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</si>
  <si>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</si>
  <si>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</si>
  <si>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</si>
  <si>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</si>
  <si>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</si>
  <si>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</si>
  <si>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</si>
  <si>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</si>
  <si>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</si>
  <si>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</si>
  <si>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</si>
  <si>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</si>
  <si>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</si>
  <si>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</si>
  <si>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</si>
  <si>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</si>
  <si>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</si>
  <si>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</si>
  <si>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</si>
  <si>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</si>
  <si>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</si>
  <si>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</si>
  <si>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</si>
  <si>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</si>
  <si>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</si>
  <si>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</si>
  <si>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</si>
  <si>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</si>
  <si>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</si>
  <si>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</si>
  <si>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</si>
  <si>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</si>
  <si>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</si>
  <si>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</si>
  <si>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</si>
  <si>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</si>
  <si>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</si>
  <si>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</si>
  <si>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</si>
  <si>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</si>
  <si>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</si>
  <si>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</si>
  <si>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</si>
  <si>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</si>
  <si>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</si>
  <si>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</si>
  <si>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</si>
  <si>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</si>
  <si>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</si>
  <si>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</si>
  <si>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</si>
  <si>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</si>
  <si>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</si>
  <si>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</si>
  <si>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</si>
  <si>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</si>
  <si>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</si>
  <si>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</si>
  <si>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</si>
  <si>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</si>
  <si>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</si>
  <si>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</si>
  <si>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</si>
  <si>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</si>
  <si>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</si>
  <si>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</si>
  <si>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</si>
  <si>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</si>
  <si>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</si>
  <si>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</si>
  <si>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</si>
  <si>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</si>
  <si>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</si>
  <si>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</si>
  <si>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</si>
  <si>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</si>
  <si>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</si>
  <si>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</si>
  <si>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</si>
  <si>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</si>
  <si>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</si>
  <si>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</si>
  <si>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</si>
  <si>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</si>
  <si>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</si>
  <si>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</si>
  <si>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</si>
  <si>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</si>
  <si>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</si>
  <si>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</si>
  <si>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</si>
  <si>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</si>
  <si>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</si>
  <si>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</si>
  <si>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</si>
  <si>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</si>
  <si>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</si>
  <si>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</si>
  <si>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</si>
  <si>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</si>
  <si>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</si>
  <si>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</si>
  <si>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</si>
  <si>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</si>
  <si>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</si>
  <si>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</si>
  <si>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</si>
  <si>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</si>
  <si>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</si>
  <si>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</si>
  <si>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</si>
  <si>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</si>
  <si>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</si>
  <si>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</si>
  <si>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</si>
  <si>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</si>
  <si>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</si>
  <si>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</si>
  <si>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</si>
  <si>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</si>
  <si>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</si>
  <si>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</si>
  <si>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</si>
  <si>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</si>
  <si>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</si>
  <si>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</si>
  <si>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</si>
  <si>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</si>
  <si>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</si>
  <si>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</si>
  <si>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</si>
  <si>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</si>
  <si>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</si>
  <si>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</si>
  <si>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</si>
  <si>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</si>
  <si>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</si>
  <si>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</si>
  <si>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</si>
  <si>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</si>
  <si>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</si>
  <si>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</si>
  <si>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</si>
  <si>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</si>
  <si>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</si>
  <si>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</si>
  <si>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</si>
  <si>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</si>
  <si>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</si>
  <si>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</si>
  <si>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</si>
  <si>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</si>
  <si>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</si>
  <si>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</si>
  <si>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</si>
  <si>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</si>
  <si>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</si>
  <si>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</si>
  <si>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</si>
  <si>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</si>
  <si>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</si>
  <si>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</si>
  <si>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</si>
  <si>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</si>
  <si>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</si>
  <si>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</si>
  <si>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</si>
  <si>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</si>
  <si>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</si>
  <si>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</si>
  <si>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</si>
  <si>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</si>
  <si>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</si>
  <si>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</si>
  <si>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</si>
  <si>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</si>
  <si>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</si>
  <si>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</si>
  <si>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</si>
  <si>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</si>
  <si>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</si>
  <si>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</si>
  <si>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</si>
  <si>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</si>
  <si>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</si>
  <si>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</si>
  <si>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</si>
  <si>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</si>
  <si>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</si>
  <si>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</si>
  <si>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</si>
  <si>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</si>
  <si>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</si>
  <si>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</si>
  <si>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</si>
  <si>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</si>
  <si>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</si>
  <si>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</si>
  <si>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</si>
  <si>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</si>
  <si>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</si>
  <si>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</si>
  <si>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</si>
  <si>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</si>
  <si>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</si>
  <si>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</si>
  <si>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</si>
  <si>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</si>
  <si>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</si>
  <si>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</si>
  <si>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</si>
  <si>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</si>
  <si>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</si>
  <si>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</si>
  <si>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</si>
  <si>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</si>
  <si>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</si>
  <si>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</si>
  <si>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</si>
  <si>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</si>
  <si>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</si>
  <si>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</si>
  <si>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</si>
  <si>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</si>
  <si>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</si>
  <si>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</si>
  <si>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</si>
  <si>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</si>
  <si>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</si>
  <si>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</si>
  <si>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</si>
  <si>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</si>
  <si>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</si>
  <si>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</si>
  <si>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</si>
  <si>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</si>
  <si>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</si>
  <si>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</si>
  <si>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</si>
  <si>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</si>
  <si>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</si>
  <si>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</si>
  <si>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</si>
  <si>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</si>
  <si>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</si>
  <si>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</si>
  <si>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</si>
  <si>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</si>
  <si>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</si>
  <si>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</si>
  <si>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</si>
  <si>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</si>
  <si>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</si>
  <si>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</si>
  <si>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</si>
  <si>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</si>
  <si>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</si>
  <si>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</si>
  <si>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</si>
  <si>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</si>
  <si>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</si>
  <si>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</si>
  <si>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</si>
  <si>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</si>
  <si>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</si>
  <si>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</si>
  <si>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</si>
  <si>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</si>
  <si>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</si>
  <si>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</si>
  <si>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</si>
  <si>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</si>
  <si>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</si>
  <si>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</si>
  <si>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</si>
  <si>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</si>
  <si>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</si>
  <si>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</si>
  <si>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</si>
  <si>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</si>
  <si>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</si>
  <si>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</si>
  <si>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</si>
  <si>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</si>
  <si>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</si>
  <si>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</si>
  <si>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</si>
  <si>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</si>
  <si>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</si>
  <si>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</si>
  <si>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</si>
  <si>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</si>
  <si>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</si>
  <si>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</si>
  <si>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</si>
  <si>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</si>
  <si>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</si>
  <si>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</si>
  <si>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</si>
  <si>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</si>
  <si>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</si>
  <si>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</si>
  <si>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</si>
  <si>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</si>
  <si>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</si>
  <si>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</si>
  <si>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</si>
  <si>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</si>
  <si>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</si>
  <si>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</si>
  <si>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</si>
  <si>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</si>
  <si>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</si>
  <si>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</si>
  <si>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</si>
  <si>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</si>
  <si>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</si>
  <si>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</si>
  <si>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</si>
  <si>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</si>
  <si>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</si>
  <si>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</si>
  <si>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</si>
  <si>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</si>
  <si>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</si>
  <si>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</si>
  <si>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</si>
  <si>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</si>
  <si>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</si>
  <si>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</si>
  <si>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</si>
  <si>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</si>
  <si>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</si>
  <si>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</si>
  <si>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</si>
  <si>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</si>
  <si>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</si>
  <si>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</si>
  <si>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</si>
  <si>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</si>
  <si>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</si>
  <si>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</si>
  <si>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</si>
  <si>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</si>
  <si>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</si>
  <si>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</si>
  <si>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</si>
  <si>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</si>
  <si>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</si>
  <si>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</si>
  <si>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</si>
  <si>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</si>
  <si>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</si>
  <si>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</si>
  <si>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</si>
  <si>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</si>
  <si>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</si>
  <si>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</si>
  <si>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</si>
  <si>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</si>
  <si>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</si>
  <si>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</si>
  <si>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</si>
  <si>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</si>
  <si>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</si>
  <si>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</si>
  <si>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</si>
  <si>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</si>
  <si>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</si>
  <si>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</si>
  <si>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</si>
  <si>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</si>
  <si>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</si>
  <si>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</si>
  <si>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</si>
  <si>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</si>
  <si>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</si>
  <si>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</si>
  <si>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</si>
  <si>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</si>
  <si>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</si>
  <si>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</si>
  <si>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</si>
  <si>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</si>
  <si>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</si>
  <si>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</si>
  <si>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</si>
  <si>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</si>
  <si>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</si>
  <si>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</si>
  <si>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</si>
  <si>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</si>
  <si>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</si>
  <si>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</si>
  <si>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</si>
  <si>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</si>
  <si>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</si>
  <si>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</si>
  <si>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</si>
  <si>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</si>
  <si>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</si>
  <si>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</si>
  <si>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</si>
  <si>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</si>
  <si>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</si>
  <si>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</si>
  <si>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</si>
  <si>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</si>
  <si>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</si>
  <si>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</si>
  <si>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</si>
  <si>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</si>
  <si>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</si>
  <si>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</si>
  <si>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</si>
  <si>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</si>
  <si>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</si>
  <si>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</si>
  <si>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</si>
  <si>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ПЛАЋАЊЕ ЗА КОЈЕ ЈЕ ЗУ СПРОВЕЛА ОБРАЧУНСКИ НАЛОГ</t>
  </si>
  <si>
    <t>ПЛАЋАЊЕ ЗА КОЈЕ ЗУ НИЈЕ СПРОВЕЛА ОБРАЧУНСКИ НАЛОГ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</si>
  <si>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</si>
  <si>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</si>
  <si>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</si>
  <si>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</si>
  <si>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</si>
  <si>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</si>
  <si>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</si>
  <si>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</si>
  <si>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</si>
  <si>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</si>
  <si>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</si>
  <si>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</si>
  <si>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</si>
  <si>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</si>
  <si>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</si>
  <si>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</si>
  <si>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</si>
  <si>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</si>
  <si>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</si>
  <si>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</si>
  <si>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</si>
  <si>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</si>
  <si>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</si>
  <si>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</si>
  <si>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</si>
  <si>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</si>
  <si>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</si>
  <si>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</si>
  <si>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</si>
  <si>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</si>
  <si>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</si>
  <si>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</si>
  <si>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</si>
  <si>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</si>
  <si>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</si>
  <si>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</si>
  <si>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</si>
  <si>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</si>
  <si>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</si>
  <si>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</si>
  <si>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</si>
  <si>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</si>
  <si>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</si>
  <si>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</si>
  <si>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</si>
  <si>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</si>
  <si>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</si>
  <si>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</si>
  <si>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</si>
  <si>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</si>
  <si>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</si>
  <si>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</si>
  <si>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</si>
  <si>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</si>
  <si>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</si>
  <si>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</si>
  <si>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</si>
  <si>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</si>
  <si>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</si>
  <si>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</si>
  <si>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</si>
  <si>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</si>
  <si>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</si>
  <si>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</si>
  <si>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</si>
  <si>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</si>
  <si>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</si>
  <si>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</si>
  <si>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</si>
  <si>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</si>
  <si>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</si>
  <si>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</si>
  <si>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</si>
  <si>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</si>
  <si>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</si>
  <si>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</si>
  <si>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</si>
  <si>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</si>
  <si>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</si>
  <si>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</si>
  <si>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</si>
  <si>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</si>
  <si>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</si>
  <si>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</si>
  <si>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</si>
  <si>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</si>
  <si>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</si>
  <si>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</si>
  <si>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</si>
  <si>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</si>
  <si>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</si>
  <si>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</si>
  <si>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</si>
  <si>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</si>
  <si>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</si>
  <si>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</si>
  <si>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</si>
  <si>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</si>
  <si>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</si>
  <si>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</si>
  <si>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</si>
  <si>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</si>
  <si>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</si>
  <si>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</si>
  <si>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</si>
  <si>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</si>
  <si>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</si>
  <si>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</si>
  <si>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</si>
  <si>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</si>
  <si>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</si>
  <si>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</si>
  <si>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</si>
  <si>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</si>
  <si>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</si>
  <si>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</si>
  <si>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</si>
  <si>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</si>
  <si>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</si>
  <si>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</si>
  <si>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</si>
  <si>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</si>
  <si>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</si>
  <si>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</si>
  <si>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</si>
  <si>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</si>
  <si>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</si>
  <si>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</si>
  <si>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</si>
  <si>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</si>
  <si>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</si>
  <si>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</si>
  <si>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</si>
  <si>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</si>
  <si>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</si>
  <si>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</si>
  <si>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</si>
  <si>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</si>
  <si>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</si>
  <si>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</si>
  <si>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</si>
  <si>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</si>
  <si>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</si>
  <si>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</si>
  <si>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</si>
  <si>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</si>
  <si>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</si>
  <si>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</si>
  <si>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</si>
  <si>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</si>
  <si>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</si>
  <si>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</si>
  <si>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</si>
  <si>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</si>
  <si>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</si>
  <si>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</si>
  <si>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</si>
  <si>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</si>
  <si>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</si>
  <si>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</si>
  <si>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</si>
  <si>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</si>
  <si>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</si>
  <si>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</si>
  <si>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</si>
  <si>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</si>
  <si>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</si>
  <si>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</si>
  <si>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</si>
  <si>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</si>
  <si>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</si>
  <si>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</si>
  <si>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</si>
  <si>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</si>
  <si>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</si>
  <si>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</si>
  <si>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</si>
  <si>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</si>
  <si>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</si>
  <si>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</si>
  <si>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</si>
  <si>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</si>
  <si>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</si>
  <si>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</si>
  <si>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</si>
  <si>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</si>
  <si>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</si>
  <si>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</si>
  <si>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</si>
  <si>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</si>
  <si>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</si>
  <si>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</si>
  <si>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</si>
  <si>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</si>
  <si>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</si>
  <si>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</si>
  <si>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</si>
  <si>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</si>
  <si>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</si>
  <si>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</si>
  <si>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</si>
  <si>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</si>
  <si>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</si>
  <si>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</si>
  <si>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</si>
  <si>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</si>
  <si>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</si>
  <si>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</si>
  <si>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</si>
  <si>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</si>
  <si>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</si>
  <si>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</si>
  <si>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</si>
  <si>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</si>
  <si>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</si>
  <si>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</si>
  <si>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</si>
  <si>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</si>
  <si>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</si>
  <si>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</si>
  <si>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</si>
  <si>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</si>
  <si>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</si>
  <si>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</si>
  <si>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</si>
  <si>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</si>
  <si>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</si>
  <si>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</si>
  <si>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</si>
  <si>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</si>
  <si>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</si>
  <si>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</si>
  <si>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</si>
  <si>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</si>
  <si>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</si>
  <si>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</si>
  <si>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</si>
  <si>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</si>
  <si>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</si>
  <si>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</si>
  <si>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</si>
  <si>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</si>
  <si>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</si>
  <si>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</si>
  <si>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</si>
  <si>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</si>
  <si>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</si>
  <si>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</si>
  <si>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</si>
  <si>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</si>
  <si>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</si>
  <si>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</si>
  <si>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</si>
  <si>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</si>
  <si>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</si>
  <si>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</si>
  <si>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</si>
  <si>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</si>
  <si>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</si>
  <si>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</si>
  <si>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</si>
  <si>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</si>
  <si>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</si>
  <si>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</si>
  <si>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</si>
  <si>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</si>
  <si>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</si>
  <si>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</si>
  <si>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</si>
  <si>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</si>
  <si>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</si>
  <si>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</si>
  <si>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</si>
  <si>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</si>
  <si>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</si>
  <si>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</si>
  <si>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</si>
  <si>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</si>
  <si>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</si>
  <si>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</si>
  <si>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</si>
  <si>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</si>
  <si>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</si>
  <si>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</si>
  <si>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</si>
  <si>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</si>
  <si>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</si>
  <si>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</si>
  <si>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</si>
  <si>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</si>
  <si>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</si>
  <si>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</si>
  <si>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</si>
  <si>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</si>
  <si>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</si>
  <si>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</si>
  <si>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</si>
  <si>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</si>
  <si>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</si>
  <si>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</si>
  <si>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</si>
  <si>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</si>
  <si>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</si>
  <si>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</si>
  <si>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</si>
  <si>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</si>
  <si>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</si>
  <si>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</si>
  <si>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</si>
  <si>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</si>
  <si>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</si>
  <si>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</si>
  <si>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</si>
  <si>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</si>
  <si>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</si>
  <si>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</si>
  <si>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</si>
  <si>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</si>
  <si>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</si>
  <si>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</si>
  <si>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</si>
  <si>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</si>
  <si>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</si>
  <si>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</si>
  <si>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</si>
  <si>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</si>
  <si>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</si>
  <si>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</si>
  <si>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</si>
  <si>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</si>
  <si>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</si>
  <si>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</si>
  <si>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</si>
  <si>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</si>
  <si>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</si>
  <si>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</si>
  <si>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</si>
  <si>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</si>
  <si>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</si>
  <si>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</si>
  <si>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</si>
  <si>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</si>
  <si>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</si>
  <si>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</si>
  <si>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</si>
  <si>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</si>
  <si>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</si>
  <si>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</si>
  <si>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</si>
  <si>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</si>
  <si>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</si>
  <si>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</si>
  <si>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</si>
  <si>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</si>
  <si>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</si>
  <si>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</si>
  <si>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</si>
  <si>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</si>
  <si>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</si>
  <si>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</si>
  <si>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</si>
  <si>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</si>
  <si>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</si>
  <si>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</si>
  <si>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</si>
  <si>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</si>
  <si>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</si>
  <si>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</si>
  <si>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</si>
  <si>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</si>
  <si>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</si>
  <si>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</si>
  <si>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</si>
  <si>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</si>
  <si>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</si>
  <si>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</si>
  <si>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</si>
  <si>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</si>
  <si>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</si>
  <si>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</si>
  <si>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</si>
  <si>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</si>
  <si>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</si>
  <si>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</si>
  <si>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</si>
  <si>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</si>
  <si>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</si>
  <si>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</si>
  <si>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</si>
  <si>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</si>
  <si>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</si>
  <si>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</si>
  <si>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</si>
  <si>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</si>
  <si>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</si>
  <si>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</si>
  <si>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</si>
  <si>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</si>
  <si>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</si>
  <si>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</si>
  <si>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</si>
  <si>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</si>
  <si>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</si>
  <si>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</si>
  <si>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</si>
  <si>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</si>
  <si>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</si>
  <si>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</si>
  <si>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</si>
  <si>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</si>
  <si>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</si>
  <si>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</si>
  <si>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</si>
  <si>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</si>
  <si>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</si>
  <si>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</si>
  <si>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</si>
  <si>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</si>
  <si>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</si>
  <si>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</si>
  <si>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</si>
  <si>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</si>
  <si>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</si>
  <si>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</si>
  <si>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</si>
  <si>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</si>
  <si>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</si>
  <si>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</si>
  <si>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</si>
  <si>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</si>
  <si>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</si>
  <si>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</si>
  <si>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</si>
  <si>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</si>
  <si>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</si>
  <si>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</si>
  <si>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</si>
  <si>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</si>
  <si>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</si>
  <si>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</si>
  <si>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</si>
  <si>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</si>
  <si>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</si>
  <si>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</si>
  <si>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</si>
  <si>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</si>
  <si>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</si>
  <si>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</si>
  <si>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</si>
  <si>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</si>
  <si>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</si>
  <si>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</si>
  <si>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</si>
  <si>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</si>
  <si>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</si>
  <si>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</si>
  <si>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</si>
  <si>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</si>
  <si>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</si>
  <si>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</si>
  <si>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</si>
  <si>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</si>
  <si>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</si>
  <si>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</si>
  <si>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</si>
  <si>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</si>
  <si>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</si>
  <si>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</si>
  <si>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</si>
  <si>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</si>
  <si>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</si>
  <si>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</si>
  <si>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</si>
  <si>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</si>
  <si>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</si>
  <si>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</si>
  <si>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</si>
  <si>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</si>
  <si>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</si>
  <si>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</si>
  <si>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</si>
  <si>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</si>
  <si>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</si>
  <si>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</si>
  <si>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</si>
  <si>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</si>
  <si>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</si>
  <si>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</si>
  <si>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</si>
  <si>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</si>
  <si>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</si>
  <si>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</si>
  <si>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</si>
  <si>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</si>
  <si>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</si>
  <si>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</si>
  <si>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</si>
  <si>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</si>
  <si>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</si>
  <si>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</si>
  <si>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</si>
  <si>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</si>
  <si>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</si>
  <si>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</si>
  <si>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</si>
  <si>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</si>
  <si>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</si>
  <si>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</si>
  <si>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</si>
  <si>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</si>
  <si>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</si>
  <si>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</si>
  <si>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</si>
  <si>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</si>
  <si>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</si>
  <si>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</si>
  <si>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</si>
  <si>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</si>
  <si>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</si>
  <si>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</si>
  <si>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</si>
  <si>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</si>
  <si>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</si>
  <si>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</si>
  <si>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</si>
  <si>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</si>
  <si>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</si>
  <si>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</si>
  <si>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</si>
  <si>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</si>
  <si>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</si>
  <si>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</si>
  <si>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</si>
  <si>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</si>
  <si>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</si>
  <si>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</si>
  <si>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</si>
  <si>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</si>
  <si>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</si>
  <si>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</si>
  <si>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</si>
  <si>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</si>
  <si>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</si>
  <si>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</si>
  <si>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</si>
  <si>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</si>
  <si>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</si>
  <si>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</si>
  <si>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</si>
  <si>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</si>
  <si>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</si>
  <si>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</si>
  <si>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</si>
  <si>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</si>
  <si>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</si>
  <si>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</si>
  <si>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</si>
  <si>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</si>
  <si>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</si>
  <si>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</si>
  <si>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</si>
  <si>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</si>
  <si>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</si>
  <si>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</si>
  <si>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</si>
  <si>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</si>
  <si>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</si>
  <si>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</si>
  <si>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</si>
  <si>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</si>
  <si>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</si>
  <si>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</si>
  <si>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</si>
  <si>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</si>
  <si>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</si>
  <si>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</si>
  <si>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</si>
  <si>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</si>
  <si>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</si>
  <si>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</si>
  <si>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</si>
  <si>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</si>
  <si>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</si>
  <si>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</si>
  <si>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</si>
  <si>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</si>
  <si>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</si>
  <si>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</si>
  <si>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</si>
  <si>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</si>
  <si>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</si>
  <si>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</si>
  <si>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</si>
  <si>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</si>
  <si>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</si>
  <si>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</si>
  <si>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</si>
  <si>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</si>
  <si>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</si>
  <si>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</si>
  <si>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</si>
  <si>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</si>
  <si>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</si>
  <si>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</si>
  <si>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</si>
  <si>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</si>
  <si>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</si>
  <si>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</si>
  <si>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</si>
  <si>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</si>
  <si>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</si>
  <si>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</si>
  <si>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</si>
  <si>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</si>
  <si>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</si>
  <si>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</si>
  <si>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</si>
  <si>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</si>
  <si>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</si>
  <si>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</si>
  <si>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</si>
  <si>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</si>
  <si>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</si>
  <si>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</si>
  <si>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</si>
  <si>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</si>
  <si>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</si>
  <si>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</si>
  <si>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</si>
  <si>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</si>
  <si>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</si>
  <si>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</si>
  <si>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</si>
  <si>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</si>
  <si>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</si>
  <si>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</si>
  <si>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</si>
  <si>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</si>
  <si>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</si>
  <si>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</si>
  <si>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</si>
  <si>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</si>
  <si>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</si>
  <si>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</si>
  <si>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</si>
  <si>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</si>
  <si>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</si>
  <si>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</si>
  <si>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</si>
  <si>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</si>
  <si>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</si>
  <si>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</si>
  <si>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</si>
  <si>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</si>
  <si>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</si>
  <si>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</si>
  <si>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</si>
  <si>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</si>
  <si>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</si>
  <si>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</si>
  <si>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</si>
  <si>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</si>
  <si>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</si>
  <si>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</si>
  <si>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</si>
  <si>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</si>
  <si>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</si>
  <si>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</si>
  <si>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</si>
  <si>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</si>
  <si>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</si>
  <si>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</si>
  <si>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</si>
  <si>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</si>
  <si>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</si>
  <si>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</si>
  <si>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</si>
  <si>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</si>
  <si>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</si>
  <si>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</si>
  <si>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Тромесечни извештај здравствених установа 2020</t>
  </si>
  <si>
    <t>НОВЧАНИ ПРИЛИВИ У ПЕРИОДУ 01.01.-31.03.2020.Г.</t>
  </si>
  <si>
    <t>НОВЧАНИ ОДЛИВИ У ПЕРИОДУ 01.01.-31.03.2020.Г.</t>
  </si>
  <si>
    <t>САЛДО СРЕДСТАВА НА ДАН 31.03.2020.г. (4 = (1+ 2- 3) = (4.1 + 4.2))</t>
  </si>
  <si>
    <t>ОДСТУПАЊА ОД НОВЧАНОГ ТОКА У ПЕРИОДУ 01.01.- 31.03.2020. ГОДИНЕ</t>
  </si>
  <si>
    <t>у периоду од 01.01.2020. - 31.03.2020. године</t>
  </si>
  <si>
    <t xml:space="preserve">ПОЧЕТНО СТАЊЕ СРЕДСТАВА НА ДАН 01.01.2020.Г. </t>
  </si>
  <si>
    <t>ТРАНСФЕРИ ИЗМЕЂУ БУЏЕТСКИХ КОРИСНИКА НА ИСТОМ НИВОУ - конто 781100 (ООСО)
у периоду од 01.01.2020. - 31.03.2020. године</t>
  </si>
  <si>
    <t>РАСХОДИ ЗА ЛЕКОВЕ ИЗДАТЕ НА РЕЦЕПТ И ПОМАГАЛА ИЗДАТА НА НАЛОГ
у периоду од 01.01.2020. - 31.03.2020.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</si>
  <si>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01.01.2020. - 31.03.2020.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</si>
  <si>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01.01.2020. - 31.03.2020.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</si>
  <si>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01.01.2020. - 31.03.2020. године</t>
  </si>
  <si>
    <t>ИЗВРШЕНИ РАСХОДИ ИЗ ОСТВАРЕНИХ ПРИХОДА ОД ПРОДАЈЕ КРВИ И ЛАБИЛНИХ ПРОДУКАТА ОД КРВИ 
у периоду од 01.01.2020. - 31.03.2020. године</t>
  </si>
  <si>
    <t>ДИРЕКТНА ПЛАЋАЊА
у периоду од 01.01.2020. - 31.03.2020. године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</si>
  <si>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</si>
  <si>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</si>
  <si>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</si>
  <si>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</si>
  <si>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</si>
  <si>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</si>
  <si>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</si>
  <si>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</si>
  <si>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</si>
  <si>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10.04.2020.</t>
  </si>
  <si>
    <t>ДОМ ЗДРАВЉА ЖАБАЉ</t>
  </si>
  <si>
    <t>ЖАБАЉ</t>
  </si>
  <si>
    <t>08062463</t>
  </si>
  <si>
    <t>100647845</t>
  </si>
  <si>
    <t>840-451661-41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</si>
</sst>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,##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172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2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0" fillId="0" borderId="0" xfId="59" applyFont="1" applyAlignment="1">
      <alignment horizontal="right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0" fontId="0" fillId="0" borderId="10" xfId="56" applyNumberFormat="1" applyFont="1" applyBorder="1" applyAlignment="1" applyProtection="1">
      <alignment vertical="center" wrapText="1"/>
      <protection/>
    </xf>
    <xf numFmtId="0" fontId="10" fillId="0" borderId="10" xfId="56" applyFont="1" applyBorder="1" applyAlignment="1" applyProtection="1">
      <alignment vertical="center" wrapText="1"/>
      <protection/>
    </xf>
    <xf numFmtId="0" fontId="10" fillId="0" borderId="29" xfId="56" applyFont="1" applyBorder="1" applyAlignment="1" applyProtection="1">
      <alignment horizontal="center" vertical="center" wrapText="1"/>
      <protection/>
    </xf>
    <xf numFmtId="0" fontId="10" fillId="0" borderId="16" xfId="56" applyFont="1" applyBorder="1" applyAlignment="1" applyProtection="1">
      <alignment horizontal="center" vertical="center" wrapText="1"/>
      <protection/>
    </xf>
    <xf numFmtId="0" fontId="10" fillId="0" borderId="11" xfId="56" applyFont="1" applyBorder="1" applyAlignment="1" applyProtection="1">
      <alignment vertical="center" wrapText="1"/>
      <protection/>
    </xf>
    <xf numFmtId="49" fontId="0" fillId="0" borderId="11" xfId="56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55" applyNumberFormat="1" applyFont="1" applyFill="1" applyBorder="1" applyAlignment="1" applyProtection="1">
      <alignment horizontal="right" vertical="center" wrapText="1"/>
      <protection/>
    </xf>
    <xf numFmtId="0" fontId="0" fillId="0" borderId="0" xfId="55" applyFont="1" applyFill="1" applyBorder="1" applyProtection="1">
      <alignment/>
      <protection/>
    </xf>
    <xf numFmtId="3" fontId="0" fillId="0" borderId="0" xfId="55" applyNumberFormat="1" applyFill="1" applyBorder="1" applyAlignment="1" applyProtection="1">
      <alignment wrapText="1"/>
      <protection/>
    </xf>
    <xf numFmtId="3" fontId="0" fillId="0" borderId="0" xfId="55" applyNumberFormat="1" applyFill="1" applyBorder="1" applyProtection="1">
      <alignment/>
      <protection/>
    </xf>
    <xf numFmtId="0" fontId="0" fillId="0" borderId="0" xfId="55" applyFill="1" applyProtection="1">
      <alignment/>
      <protection/>
    </xf>
    <xf numFmtId="0" fontId="0" fillId="0" borderId="0" xfId="55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0" fillId="0" borderId="0" xfId="59" applyFill="1" applyProtection="1">
      <alignment/>
      <protection/>
    </xf>
    <xf numFmtId="0" fontId="0" fillId="0" borderId="0" xfId="59" applyFont="1" applyFill="1" applyAlignment="1" applyProtection="1">
      <alignment horizontal="right"/>
      <protection/>
    </xf>
    <xf numFmtId="0" fontId="10" fillId="0" borderId="12" xfId="55" applyFont="1" applyBorder="1" applyAlignment="1" applyProtection="1">
      <alignment horizontal="center" vertical="center"/>
      <protection/>
    </xf>
    <xf numFmtId="0" fontId="10" fillId="0" borderId="29" xfId="55" applyFont="1" applyBorder="1" applyAlignment="1" applyProtection="1">
      <alignment horizontal="center" vertical="center" wrapText="1"/>
      <protection/>
    </xf>
    <xf numFmtId="0" fontId="10" fillId="0" borderId="16" xfId="55" applyFont="1" applyBorder="1" applyAlignment="1" applyProtection="1">
      <alignment horizontal="center" vertical="center" wrapText="1"/>
      <protection/>
    </xf>
    <xf numFmtId="0" fontId="10" fillId="0" borderId="17" xfId="55" applyFont="1" applyFill="1" applyBorder="1" applyAlignment="1" applyProtection="1">
      <alignment horizontal="center" vertical="center" wrapText="1"/>
      <protection/>
    </xf>
    <xf numFmtId="49" fontId="10" fillId="0" borderId="11" xfId="55" applyNumberFormat="1" applyFont="1" applyBorder="1" applyAlignment="1" applyProtection="1">
      <alignment horizontal="center" vertical="center" wrapText="1"/>
      <protection/>
    </xf>
    <xf numFmtId="0" fontId="10" fillId="0" borderId="19" xfId="55" applyFont="1" applyFill="1" applyBorder="1" applyProtection="1">
      <alignment/>
      <protection/>
    </xf>
    <xf numFmtId="3" fontId="10" fillId="0" borderId="13" xfId="55" applyNumberFormat="1" applyFont="1" applyFill="1" applyBorder="1" applyAlignment="1" applyProtection="1">
      <alignment wrapText="1"/>
      <protection/>
    </xf>
    <xf numFmtId="3" fontId="10" fillId="0" borderId="14" xfId="55" applyNumberFormat="1" applyFont="1" applyFill="1" applyBorder="1" applyAlignment="1" applyProtection="1">
      <alignment wrapText="1"/>
      <protection/>
    </xf>
    <xf numFmtId="0" fontId="21" fillId="0" borderId="11" xfId="60" applyFont="1" applyBorder="1" applyAlignment="1">
      <alignment horizontal="center" wrapText="1"/>
      <protection/>
    </xf>
    <xf numFmtId="0" fontId="21" fillId="0" borderId="10" xfId="60" applyFont="1" applyBorder="1" applyAlignment="1">
      <alignment horizontal="center" wrapText="1"/>
      <protection/>
    </xf>
    <xf numFmtId="0" fontId="21" fillId="0" borderId="12" xfId="60" applyFont="1" applyBorder="1" applyAlignment="1">
      <alignment horizontal="center" wrapText="1"/>
      <protection/>
    </xf>
    <xf numFmtId="0" fontId="21" fillId="0" borderId="11" xfId="60" applyFont="1" applyBorder="1" applyAlignment="1" applyProtection="1">
      <alignment horizontal="center" wrapText="1"/>
      <protection/>
    </xf>
    <xf numFmtId="0" fontId="21" fillId="0" borderId="10" xfId="60" applyFont="1" applyBorder="1" applyAlignment="1">
      <alignment wrapText="1"/>
      <protection/>
    </xf>
    <xf numFmtId="172" fontId="21" fillId="0" borderId="12" xfId="60" applyNumberFormat="1" applyFont="1" applyBorder="1" applyAlignment="1">
      <alignment horizontal="right" wrapText="1"/>
      <protection/>
    </xf>
    <xf numFmtId="0" fontId="22" fillId="0" borderId="11" xfId="60" applyFont="1" applyBorder="1" applyAlignment="1" applyProtection="1">
      <alignment horizontal="center" wrapText="1"/>
      <protection/>
    </xf>
    <xf numFmtId="0" fontId="22" fillId="0" borderId="10" xfId="60" applyFont="1" applyBorder="1" applyAlignment="1">
      <alignment horizontal="center" wrapText="1"/>
      <protection/>
    </xf>
    <xf numFmtId="0" fontId="22" fillId="0" borderId="10" xfId="60" applyFont="1" applyBorder="1" applyAlignment="1">
      <alignment wrapText="1"/>
      <protection/>
    </xf>
    <xf numFmtId="172" fontId="22" fillId="0" borderId="12" xfId="60" applyNumberFormat="1" applyFont="1" applyBorder="1" applyAlignment="1" applyProtection="1">
      <alignment horizontal="right" wrapText="1"/>
      <protection locked="0"/>
    </xf>
    <xf numFmtId="0" fontId="21" fillId="0" borderId="19" xfId="60" applyFont="1" applyBorder="1" applyAlignment="1" applyProtection="1">
      <alignment horizontal="center" wrapText="1"/>
      <protection/>
    </xf>
    <xf numFmtId="0" fontId="22" fillId="0" borderId="13" xfId="60" applyFont="1" applyBorder="1" applyAlignment="1">
      <alignment horizontal="center" wrapText="1"/>
      <protection/>
    </xf>
    <xf numFmtId="0" fontId="21" fillId="0" borderId="13" xfId="60" applyFont="1" applyBorder="1" applyAlignment="1">
      <alignment wrapText="1"/>
      <protection/>
    </xf>
    <xf numFmtId="172" fontId="21" fillId="0" borderId="14" xfId="60" applyNumberFormat="1" applyFont="1" applyBorder="1" applyAlignment="1">
      <alignment horizontal="right" wrapText="1"/>
      <protection/>
    </xf>
    <xf numFmtId="49" fontId="10" fillId="36" borderId="11" xfId="56" applyNumberFormat="1" applyFont="1" applyFill="1" applyBorder="1" applyAlignment="1" applyProtection="1">
      <alignment horizontal="center" vertical="center" wrapText="1"/>
      <protection/>
    </xf>
    <xf numFmtId="0" fontId="10" fillId="36" borderId="10" xfId="56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10" fillId="36" borderId="19" xfId="0" applyFont="1" applyFill="1" applyBorder="1" applyAlignment="1" applyProtection="1">
      <alignment horizontal="center" vertical="center"/>
      <protection/>
    </xf>
    <xf numFmtId="0" fontId="10" fillId="36" borderId="13" xfId="0" applyFont="1" applyFill="1" applyBorder="1" applyAlignment="1" applyProtection="1">
      <alignment vertical="center"/>
      <protection/>
    </xf>
    <xf numFmtId="3" fontId="10" fillId="36" borderId="10" xfId="0" applyNumberFormat="1" applyFont="1" applyFill="1" applyBorder="1" applyAlignment="1" applyProtection="1">
      <alignment horizontal="right" vertical="center"/>
      <protection/>
    </xf>
    <xf numFmtId="3" fontId="10" fillId="36" borderId="12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0" fillId="36" borderId="13" xfId="0" applyNumberFormat="1" applyFont="1" applyFill="1" applyBorder="1" applyAlignment="1" applyProtection="1">
      <alignment vertical="center"/>
      <protection/>
    </xf>
    <xf numFmtId="3" fontId="10" fillId="36" borderId="14" xfId="0" applyNumberFormat="1" applyFont="1" applyFill="1" applyBorder="1" applyAlignment="1" applyProtection="1">
      <alignment vertical="center"/>
      <protection/>
    </xf>
    <xf numFmtId="3" fontId="3" fillId="0" borderId="12" xfId="62" applyNumberFormat="1" applyFont="1" applyFill="1" applyBorder="1" applyAlignment="1" applyProtection="1">
      <alignment horizontal="left" wrapText="1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0" fontId="15" fillId="0" borderId="0" xfId="55" applyFont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6" fillId="0" borderId="0" xfId="55" applyFont="1" applyAlignment="1" applyProtection="1">
      <alignment horizontal="left"/>
      <protection/>
    </xf>
    <xf numFmtId="0" fontId="3" fillId="0" borderId="0" xfId="62" applyFont="1" applyFill="1" applyBorder="1" applyAlignment="1" applyProtection="1">
      <alignment horizontal="left" wrapText="1"/>
      <protection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10" xfId="61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61" applyFont="1" applyFill="1" applyBorder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 wrapText="1"/>
      <protection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wrapText="1"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3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"/>
      <protection/>
    </xf>
    <xf numFmtId="0" fontId="21" fillId="0" borderId="29" xfId="60" applyFont="1" applyBorder="1" applyAlignment="1">
      <alignment horizontal="center" vertical="center" wrapText="1"/>
      <protection/>
    </xf>
    <xf numFmtId="0" fontId="22" fillId="0" borderId="11" xfId="60" applyFont="1" applyBorder="1" applyAlignment="1">
      <alignment vertical="center"/>
      <protection/>
    </xf>
    <xf numFmtId="0" fontId="21" fillId="0" borderId="16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vertical="center"/>
      <protection/>
    </xf>
    <xf numFmtId="0" fontId="21" fillId="0" borderId="17" xfId="60" applyFont="1" applyBorder="1" applyAlignment="1">
      <alignment horizontal="center" vertical="center" wrapText="1"/>
      <protection/>
    </xf>
    <xf numFmtId="0" fontId="22" fillId="0" borderId="12" xfId="60" applyFont="1" applyBorder="1" applyAlignment="1">
      <alignment vertical="center"/>
      <protection/>
    </xf>
    <xf numFmtId="0" fontId="20" fillId="0" borderId="0" xfId="0" applyFont="1" applyAlignment="1" applyProtection="1">
      <alignment horizontal="center" wrapText="1"/>
      <protection/>
    </xf>
    <xf numFmtId="0" fontId="20" fillId="0" borderId="0" xfId="0" applyFont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57" fillId="19" borderId="23" xfId="0" applyFont="1" applyFill="1" applyBorder="1" applyAlignment="1">
      <alignment horizontal="center"/>
    </xf>
    <xf numFmtId="0" fontId="57" fillId="19" borderId="25" xfId="0" applyFont="1" applyFill="1" applyBorder="1" applyAlignment="1">
      <alignment horizontal="center"/>
    </xf>
    <xf numFmtId="0" fontId="57" fillId="11" borderId="23" xfId="0" applyFont="1" applyFill="1" applyBorder="1" applyAlignment="1">
      <alignment horizontal="center"/>
    </xf>
    <xf numFmtId="0" fontId="57" fillId="11" borderId="25" xfId="0" applyFont="1" applyFill="1" applyBorder="1" applyAlignment="1">
      <alignment horizontal="center"/>
    </xf>
    <xf numFmtId="0" fontId="57" fillId="3" borderId="23" xfId="0" applyFont="1" applyFill="1" applyBorder="1" applyAlignment="1">
      <alignment horizontal="center"/>
    </xf>
    <xf numFmtId="0" fontId="57" fillId="3" borderId="25" xfId="0" applyFont="1" applyFill="1" applyBorder="1" applyAlignment="1">
      <alignment horizontal="center"/>
    </xf>
    <xf numFmtId="0" fontId="57" fillId="3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6.emf" /><Relationship Id="rId3" Type="http://schemas.openxmlformats.org/officeDocument/2006/relationships/image" Target="../media/image19.emf" /><Relationship Id="rId4" Type="http://schemas.openxmlformats.org/officeDocument/2006/relationships/image" Target="../media/image24.emf" /><Relationship Id="rId5" Type="http://schemas.openxmlformats.org/officeDocument/2006/relationships/image" Target="../media/image23.emf" /><Relationship Id="rId6" Type="http://schemas.openxmlformats.org/officeDocument/2006/relationships/image" Target="../media/image5.emf" /><Relationship Id="rId7" Type="http://schemas.openxmlformats.org/officeDocument/2006/relationships/image" Target="../media/image25.emf" /><Relationship Id="rId8" Type="http://schemas.openxmlformats.org/officeDocument/2006/relationships/image" Target="../media/image6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7.emf" /><Relationship Id="rId14" Type="http://schemas.openxmlformats.org/officeDocument/2006/relationships/image" Target="../media/image8.emf" /><Relationship Id="rId15" Type="http://schemas.openxmlformats.org/officeDocument/2006/relationships/image" Target="../media/image9.emf" /><Relationship Id="rId16" Type="http://schemas.openxmlformats.org/officeDocument/2006/relationships/image" Target="../media/image10.emf" /><Relationship Id="rId17" Type="http://schemas.openxmlformats.org/officeDocument/2006/relationships/image" Target="../media/image11.emf" /><Relationship Id="rId18" Type="http://schemas.openxmlformats.org/officeDocument/2006/relationships/image" Target="../media/image12.emf" /><Relationship Id="rId19" Type="http://schemas.openxmlformats.org/officeDocument/2006/relationships/image" Target="../media/image13.emf" /><Relationship Id="rId20" Type="http://schemas.openxmlformats.org/officeDocument/2006/relationships/image" Target="../media/image14.emf" /><Relationship Id="rId21" Type="http://schemas.openxmlformats.org/officeDocument/2006/relationships/image" Target="../media/image15.emf" /><Relationship Id="rId22" Type="http://schemas.openxmlformats.org/officeDocument/2006/relationships/image" Target="../media/image1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26</xdr:row>
      <xdr:rowOff>19050</xdr:rowOff>
    </xdr:from>
    <xdr:to>
      <xdr:col>3</xdr:col>
      <xdr:colOff>285750</xdr:colOff>
      <xdr:row>386</xdr:row>
      <xdr:rowOff>19050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47975" y="5857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23</xdr:row>
      <xdr:rowOff>9525</xdr:rowOff>
    </xdr:from>
    <xdr:to>
      <xdr:col>3</xdr:col>
      <xdr:colOff>304800</xdr:colOff>
      <xdr:row>25</xdr:row>
      <xdr:rowOff>19050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00" y="536257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16</xdr:row>
      <xdr:rowOff>190500</xdr:rowOff>
    </xdr:from>
    <xdr:to>
      <xdr:col>4</xdr:col>
      <xdr:colOff>409575</xdr:colOff>
      <xdr:row>18</xdr:row>
      <xdr:rowOff>66675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14825" y="40481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19</xdr:row>
      <xdr:rowOff>38100</xdr:rowOff>
    </xdr:from>
    <xdr:to>
      <xdr:col>4</xdr:col>
      <xdr:colOff>419100</xdr:colOff>
      <xdr:row>20</xdr:row>
      <xdr:rowOff>200025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24350" y="4505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20</xdr:row>
      <xdr:rowOff>333375</xdr:rowOff>
    </xdr:from>
    <xdr:to>
      <xdr:col>4</xdr:col>
      <xdr:colOff>428625</xdr:colOff>
      <xdr:row>22</xdr:row>
      <xdr:rowOff>95250</xdr:rowOff>
    </xdr:to>
    <xdr:pic>
      <xdr:nvPicPr>
        <xdr:cNvPr id="21" name="CommandButton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33875" y="4962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23</xdr:row>
      <xdr:rowOff>104775</xdr:rowOff>
    </xdr:from>
    <xdr:to>
      <xdr:col>4</xdr:col>
      <xdr:colOff>428625</xdr:colOff>
      <xdr:row>25</xdr:row>
      <xdr:rowOff>104775</xdr:rowOff>
    </xdr:to>
    <xdr:pic>
      <xdr:nvPicPr>
        <xdr:cNvPr id="22" name="Command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33875" y="5457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1</xdr:row>
      <xdr:rowOff>85725</xdr:rowOff>
    </xdr:from>
    <xdr:to>
      <xdr:col>4</xdr:col>
      <xdr:colOff>1619250</xdr:colOff>
      <xdr:row>3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476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3</xdr:row>
      <xdr:rowOff>47625</xdr:rowOff>
    </xdr:from>
    <xdr:to>
      <xdr:col>4</xdr:col>
      <xdr:colOff>85725</xdr:colOff>
      <xdr:row>6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5334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142875</xdr:rowOff>
    </xdr:from>
    <xdr:to>
      <xdr:col>3</xdr:col>
      <xdr:colOff>1323975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04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tabSelected="1" showOutlineSymbols="0" defaultGridColor="0" zoomScalePageLayoutView="0" colorId="8" workbookViewId="0" topLeftCell="A1">
      <selection activeCell="B19" sqref="B19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65" t="s">
        <v>1710</v>
      </c>
      <c r="B1" s="365"/>
      <c r="C1" s="365"/>
      <c r="D1" s="365"/>
      <c r="E1" s="365"/>
      <c r="F1" s="365"/>
    </row>
    <row r="2" spans="1:6" ht="52.5" customHeight="1">
      <c r="A2" s="362" t="s">
        <v>981</v>
      </c>
      <c r="B2" s="363"/>
      <c r="C2" s="363"/>
      <c r="D2" s="363"/>
      <c r="E2" s="363"/>
      <c r="F2" s="36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1733</v>
      </c>
      <c r="E7" s="49"/>
    </row>
    <row r="8" ht="12.75">
      <c r="E8" s="40"/>
    </row>
    <row r="9" ht="3.75" customHeight="1">
      <c r="E9" s="41"/>
    </row>
    <row r="10" spans="3:5" ht="16.5" customHeight="1">
      <c r="C10" s="367" t="s">
        <v>1734</v>
      </c>
      <c r="D10" s="368"/>
      <c r="E10" s="42"/>
    </row>
    <row r="11" spans="3:4" ht="16.5" customHeight="1">
      <c r="C11" s="367" t="s">
        <v>1735</v>
      </c>
      <c r="D11" s="368"/>
    </row>
    <row r="12" spans="2:5" ht="16.5" customHeight="1">
      <c r="B12" s="43"/>
      <c r="C12" s="367" t="s">
        <v>1736</v>
      </c>
      <c r="D12" s="368"/>
      <c r="E12" s="43"/>
    </row>
    <row r="13" spans="2:5" ht="16.5" customHeight="1">
      <c r="B13" s="43"/>
      <c r="C13" s="367" t="s">
        <v>1737</v>
      </c>
      <c r="D13" s="368"/>
      <c r="E13" s="43"/>
    </row>
    <row r="14" spans="2:5" ht="16.5" customHeight="1">
      <c r="B14" s="43"/>
      <c r="C14" s="369" t="s">
        <v>1738</v>
      </c>
      <c r="D14" s="36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66"/>
      <c r="F18" s="36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48</v>
      </c>
      <c r="B29" s="45" t="str">
        <f>LEFT(A29,2)</f>
        <v>06</v>
      </c>
      <c r="D29" s="45" t="s">
        <v>386</v>
      </c>
      <c r="E29" s="45" t="str">
        <f>LEFT(D29,8)</f>
        <v>00206006</v>
      </c>
    </row>
    <row r="30" spans="1:4" s="44" customFormat="1" ht="12.75" customHeight="1" hidden="1">
      <c r="A30" s="46" t="s">
        <v>45</v>
      </c>
      <c r="B30" s="47" t="s">
        <v>524</v>
      </c>
      <c r="C30" s="57" t="s">
        <v>537</v>
      </c>
      <c r="D30" s="46" t="s">
        <v>471</v>
      </c>
    </row>
    <row r="31" spans="1:4" s="44" customFormat="1" ht="12.75" customHeight="1" hidden="1">
      <c r="A31" s="46" t="s">
        <v>671</v>
      </c>
      <c r="B31" s="47" t="s">
        <v>524</v>
      </c>
      <c r="C31" s="57" t="s">
        <v>122</v>
      </c>
      <c r="D31" s="46" t="s">
        <v>128</v>
      </c>
    </row>
    <row r="32" spans="1:4" s="44" customFormat="1" ht="12.75" customHeight="1" hidden="1">
      <c r="A32" s="46" t="s">
        <v>46</v>
      </c>
      <c r="B32" s="48" t="s">
        <v>524</v>
      </c>
      <c r="C32" s="58" t="s">
        <v>632</v>
      </c>
      <c r="D32" s="46" t="s">
        <v>129</v>
      </c>
    </row>
    <row r="33" spans="1:4" s="44" customFormat="1" ht="12.75" customHeight="1" hidden="1">
      <c r="A33" s="46" t="s">
        <v>672</v>
      </c>
      <c r="B33" s="48" t="s">
        <v>524</v>
      </c>
      <c r="C33" s="58" t="s">
        <v>593</v>
      </c>
      <c r="D33" s="46" t="s">
        <v>384</v>
      </c>
    </row>
    <row r="34" spans="1:4" s="44" customFormat="1" ht="12.75" customHeight="1" hidden="1">
      <c r="A34" s="46" t="s">
        <v>47</v>
      </c>
      <c r="B34" s="48" t="s">
        <v>524</v>
      </c>
      <c r="C34" s="58" t="s">
        <v>633</v>
      </c>
      <c r="D34" s="46" t="s">
        <v>385</v>
      </c>
    </row>
    <row r="35" spans="1:4" s="44" customFormat="1" ht="12.75" customHeight="1" hidden="1">
      <c r="A35" s="46" t="s">
        <v>48</v>
      </c>
      <c r="B35" s="48" t="s">
        <v>524</v>
      </c>
      <c r="C35" s="58" t="s">
        <v>123</v>
      </c>
      <c r="D35" s="46" t="s">
        <v>386</v>
      </c>
    </row>
    <row r="36" spans="1:4" s="44" customFormat="1" ht="12.75" customHeight="1" hidden="1">
      <c r="A36" s="46" t="s">
        <v>49</v>
      </c>
      <c r="B36" s="48" t="s">
        <v>525</v>
      </c>
      <c r="C36" s="58" t="s">
        <v>594</v>
      </c>
      <c r="D36" s="46" t="s">
        <v>387</v>
      </c>
    </row>
    <row r="37" spans="1:4" s="44" customFormat="1" ht="12.75" customHeight="1" hidden="1">
      <c r="A37" s="46" t="s">
        <v>673</v>
      </c>
      <c r="B37" s="48" t="s">
        <v>525</v>
      </c>
      <c r="C37" s="58" t="s">
        <v>595</v>
      </c>
      <c r="D37" s="46" t="s">
        <v>388</v>
      </c>
    </row>
    <row r="38" spans="1:4" s="44" customFormat="1" ht="12.75" customHeight="1" hidden="1">
      <c r="A38" s="46" t="s">
        <v>674</v>
      </c>
      <c r="B38" s="48" t="s">
        <v>525</v>
      </c>
      <c r="C38" s="58" t="s">
        <v>596</v>
      </c>
      <c r="D38" s="46" t="s">
        <v>389</v>
      </c>
    </row>
    <row r="39" spans="1:4" s="44" customFormat="1" ht="12.75" customHeight="1" hidden="1">
      <c r="A39" s="46" t="s">
        <v>50</v>
      </c>
      <c r="B39" s="48" t="s">
        <v>525</v>
      </c>
      <c r="C39" s="58" t="s">
        <v>124</v>
      </c>
      <c r="D39" s="46" t="s">
        <v>390</v>
      </c>
    </row>
    <row r="40" spans="1:4" s="44" customFormat="1" ht="12.75" customHeight="1" hidden="1">
      <c r="A40" s="99" t="s">
        <v>675</v>
      </c>
      <c r="B40" s="48" t="s">
        <v>525</v>
      </c>
      <c r="C40" s="58" t="s">
        <v>597</v>
      </c>
      <c r="D40" s="46" t="s">
        <v>269</v>
      </c>
    </row>
    <row r="41" spans="1:4" s="44" customFormat="1" ht="12.75" customHeight="1" hidden="1">
      <c r="A41" s="46" t="s">
        <v>51</v>
      </c>
      <c r="B41" s="48" t="s">
        <v>525</v>
      </c>
      <c r="C41" s="58" t="s">
        <v>598</v>
      </c>
      <c r="D41" s="46" t="s">
        <v>391</v>
      </c>
    </row>
    <row r="42" spans="1:4" s="44" customFormat="1" ht="12.75" customHeight="1" hidden="1">
      <c r="A42" s="46" t="s">
        <v>52</v>
      </c>
      <c r="B42" s="48" t="s">
        <v>525</v>
      </c>
      <c r="C42" s="58" t="s">
        <v>261</v>
      </c>
      <c r="D42" s="46" t="s">
        <v>270</v>
      </c>
    </row>
    <row r="43" spans="1:4" s="44" customFormat="1" ht="12.75" customHeight="1" hidden="1">
      <c r="A43" s="46" t="s">
        <v>53</v>
      </c>
      <c r="B43" s="48" t="s">
        <v>525</v>
      </c>
      <c r="C43" s="58" t="s">
        <v>599</v>
      </c>
      <c r="D43" s="46" t="s">
        <v>392</v>
      </c>
    </row>
    <row r="44" spans="1:4" s="44" customFormat="1" ht="12.75" customHeight="1" hidden="1">
      <c r="A44" s="46" t="s">
        <v>676</v>
      </c>
      <c r="B44" s="48" t="s">
        <v>525</v>
      </c>
      <c r="C44" s="58" t="s">
        <v>262</v>
      </c>
      <c r="D44" s="46" t="s">
        <v>393</v>
      </c>
    </row>
    <row r="45" spans="1:4" s="44" customFormat="1" ht="12.75" customHeight="1" hidden="1">
      <c r="A45" s="46" t="s">
        <v>677</v>
      </c>
      <c r="B45" s="48" t="s">
        <v>525</v>
      </c>
      <c r="C45" s="58" t="s">
        <v>263</v>
      </c>
      <c r="D45" s="46" t="s">
        <v>394</v>
      </c>
    </row>
    <row r="46" spans="1:4" s="44" customFormat="1" ht="12.75" customHeight="1" hidden="1">
      <c r="A46" s="46" t="s">
        <v>678</v>
      </c>
      <c r="B46" s="48" t="s">
        <v>523</v>
      </c>
      <c r="C46" s="58" t="s">
        <v>600</v>
      </c>
      <c r="D46" s="46" t="s">
        <v>395</v>
      </c>
    </row>
    <row r="47" spans="1:4" s="44" customFormat="1" ht="12.75" customHeight="1" hidden="1">
      <c r="A47" s="46" t="s">
        <v>679</v>
      </c>
      <c r="B47" s="48" t="s">
        <v>523</v>
      </c>
      <c r="C47" s="58" t="s">
        <v>601</v>
      </c>
      <c r="D47" s="46" t="s">
        <v>396</v>
      </c>
    </row>
    <row r="48" spans="1:4" s="44" customFormat="1" ht="12.75" customHeight="1" hidden="1">
      <c r="A48" s="46" t="s">
        <v>680</v>
      </c>
      <c r="B48" s="48" t="s">
        <v>523</v>
      </c>
      <c r="C48" s="58" t="s">
        <v>602</v>
      </c>
      <c r="D48" s="46" t="s">
        <v>397</v>
      </c>
    </row>
    <row r="49" spans="1:4" s="44" customFormat="1" ht="12.75" customHeight="1" hidden="1">
      <c r="A49" s="46" t="s">
        <v>681</v>
      </c>
      <c r="B49" s="48" t="s">
        <v>523</v>
      </c>
      <c r="C49" s="58" t="s">
        <v>603</v>
      </c>
      <c r="D49" s="46" t="s">
        <v>398</v>
      </c>
    </row>
    <row r="50" spans="1:4" s="44" customFormat="1" ht="12.75" customHeight="1" hidden="1">
      <c r="A50" s="46" t="s">
        <v>682</v>
      </c>
      <c r="B50" s="48" t="s">
        <v>523</v>
      </c>
      <c r="C50" s="58" t="s">
        <v>604</v>
      </c>
      <c r="D50" s="46" t="s">
        <v>399</v>
      </c>
    </row>
    <row r="51" spans="1:4" s="44" customFormat="1" ht="12.75" customHeight="1" hidden="1">
      <c r="A51" s="46" t="s">
        <v>54</v>
      </c>
      <c r="B51" s="48" t="s">
        <v>523</v>
      </c>
      <c r="C51" s="58" t="s">
        <v>605</v>
      </c>
      <c r="D51" s="46" t="s">
        <v>476</v>
      </c>
    </row>
    <row r="52" spans="1:4" s="44" customFormat="1" ht="12.75" customHeight="1" hidden="1">
      <c r="A52" s="46" t="s">
        <v>55</v>
      </c>
      <c r="B52" s="48" t="s">
        <v>523</v>
      </c>
      <c r="C52" s="58" t="s">
        <v>264</v>
      </c>
      <c r="D52" s="46" t="s">
        <v>271</v>
      </c>
    </row>
    <row r="53" spans="1:4" s="44" customFormat="1" ht="12.75" customHeight="1" hidden="1">
      <c r="A53" s="46" t="s">
        <v>683</v>
      </c>
      <c r="B53" s="48" t="s">
        <v>523</v>
      </c>
      <c r="C53" s="58" t="s">
        <v>606</v>
      </c>
      <c r="D53" s="46" t="s">
        <v>629</v>
      </c>
    </row>
    <row r="54" spans="1:4" s="44" customFormat="1" ht="12.75" customHeight="1" hidden="1">
      <c r="A54" s="46" t="s">
        <v>56</v>
      </c>
      <c r="B54" s="48" t="s">
        <v>523</v>
      </c>
      <c r="C54" s="58" t="s">
        <v>67</v>
      </c>
      <c r="D54" s="46" t="s">
        <v>272</v>
      </c>
    </row>
    <row r="55" spans="1:4" s="44" customFormat="1" ht="12.75" customHeight="1" hidden="1">
      <c r="A55" s="46" t="s">
        <v>669</v>
      </c>
      <c r="B55" s="48" t="s">
        <v>523</v>
      </c>
      <c r="C55" s="58" t="s">
        <v>73</v>
      </c>
      <c r="D55" s="46" t="s">
        <v>273</v>
      </c>
    </row>
    <row r="56" spans="1:4" s="44" customFormat="1" ht="12.75" customHeight="1" hidden="1">
      <c r="A56" s="46" t="s">
        <v>684</v>
      </c>
      <c r="B56" s="48" t="s">
        <v>523</v>
      </c>
      <c r="C56" s="58" t="s">
        <v>74</v>
      </c>
      <c r="D56" s="46" t="s">
        <v>274</v>
      </c>
    </row>
    <row r="57" spans="1:4" s="44" customFormat="1" ht="12.75" customHeight="1" hidden="1">
      <c r="A57" s="46" t="s">
        <v>670</v>
      </c>
      <c r="B57" s="48" t="s">
        <v>523</v>
      </c>
      <c r="C57" s="58" t="s">
        <v>75</v>
      </c>
      <c r="D57" s="46" t="s">
        <v>739</v>
      </c>
    </row>
    <row r="58" spans="1:4" s="44" customFormat="1" ht="12.75" customHeight="1" hidden="1">
      <c r="A58" s="99" t="s">
        <v>314</v>
      </c>
      <c r="B58" s="48" t="s">
        <v>523</v>
      </c>
      <c r="C58" s="58" t="s">
        <v>76</v>
      </c>
      <c r="D58" s="46"/>
    </row>
    <row r="59" spans="1:4" s="44" customFormat="1" ht="12.75" customHeight="1" hidden="1">
      <c r="A59" s="99"/>
      <c r="B59" s="48" t="s">
        <v>528</v>
      </c>
      <c r="C59" s="58" t="s">
        <v>133</v>
      </c>
      <c r="D59" s="46"/>
    </row>
    <row r="60" spans="1:4" s="44" customFormat="1" ht="12.75" customHeight="1" hidden="1">
      <c r="A60" s="99"/>
      <c r="B60" s="48" t="s">
        <v>528</v>
      </c>
      <c r="C60" s="58" t="s">
        <v>134</v>
      </c>
      <c r="D60" s="46"/>
    </row>
    <row r="61" spans="1:4" s="44" customFormat="1" ht="12.75" customHeight="1" hidden="1">
      <c r="A61" s="46"/>
      <c r="B61" s="48" t="s">
        <v>528</v>
      </c>
      <c r="C61" s="58" t="s">
        <v>135</v>
      </c>
      <c r="D61" s="46"/>
    </row>
    <row r="62" spans="1:4" s="44" customFormat="1" ht="12.75" customHeight="1" hidden="1">
      <c r="A62" s="46"/>
      <c r="B62" s="48" t="s">
        <v>528</v>
      </c>
      <c r="C62" s="58" t="s">
        <v>136</v>
      </c>
      <c r="D62" s="46"/>
    </row>
    <row r="63" spans="1:4" s="44" customFormat="1" ht="12.75" customHeight="1" hidden="1">
      <c r="A63" s="99"/>
      <c r="B63" s="48" t="s">
        <v>528</v>
      </c>
      <c r="C63" s="58" t="s">
        <v>137</v>
      </c>
      <c r="D63" s="46"/>
    </row>
    <row r="64" spans="1:4" s="44" customFormat="1" ht="12.75" customHeight="1" hidden="1">
      <c r="A64" s="99"/>
      <c r="B64" s="48" t="s">
        <v>528</v>
      </c>
      <c r="C64" s="58" t="s">
        <v>138</v>
      </c>
      <c r="D64" s="46"/>
    </row>
    <row r="65" spans="1:4" s="44" customFormat="1" ht="12.75" customHeight="1" hidden="1">
      <c r="A65" s="99"/>
      <c r="B65" s="48" t="s">
        <v>528</v>
      </c>
      <c r="C65" s="58" t="s">
        <v>463</v>
      </c>
      <c r="D65" s="46"/>
    </row>
    <row r="66" spans="1:4" s="44" customFormat="1" ht="12.75" customHeight="1" hidden="1">
      <c r="A66" s="99"/>
      <c r="B66" s="48" t="s">
        <v>528</v>
      </c>
      <c r="C66" s="58" t="s">
        <v>464</v>
      </c>
      <c r="D66" s="46"/>
    </row>
    <row r="67" spans="1:4" s="44" customFormat="1" ht="12.75" customHeight="1" hidden="1">
      <c r="A67" s="99"/>
      <c r="B67" s="48" t="s">
        <v>528</v>
      </c>
      <c r="C67" s="58" t="s">
        <v>465</v>
      </c>
      <c r="D67" s="46"/>
    </row>
    <row r="68" spans="1:4" s="44" customFormat="1" ht="12.75" customHeight="1" hidden="1">
      <c r="A68" s="99"/>
      <c r="B68" s="48" t="s">
        <v>528</v>
      </c>
      <c r="C68" s="58" t="s">
        <v>265</v>
      </c>
      <c r="D68" s="46"/>
    </row>
    <row r="69" spans="1:4" s="44" customFormat="1" ht="12.75" customHeight="1" hidden="1">
      <c r="A69" s="99"/>
      <c r="B69" s="48" t="s">
        <v>528</v>
      </c>
      <c r="C69" s="58" t="s">
        <v>466</v>
      </c>
      <c r="D69" s="46"/>
    </row>
    <row r="70" spans="1:4" s="44" customFormat="1" ht="12.75" customHeight="1" hidden="1">
      <c r="A70" s="99"/>
      <c r="B70" s="48" t="s">
        <v>528</v>
      </c>
      <c r="C70" s="58" t="s">
        <v>266</v>
      </c>
      <c r="D70" s="46"/>
    </row>
    <row r="71" spans="1:4" s="44" customFormat="1" ht="12.75" customHeight="1" hidden="1">
      <c r="A71" s="99"/>
      <c r="B71" s="48" t="s">
        <v>528</v>
      </c>
      <c r="C71" s="58" t="s">
        <v>267</v>
      </c>
      <c r="D71" s="46"/>
    </row>
    <row r="72" spans="1:4" s="44" customFormat="1" ht="12.75" customHeight="1" hidden="1">
      <c r="A72" s="99"/>
      <c r="B72" s="48" t="s">
        <v>528</v>
      </c>
      <c r="C72" s="58" t="s">
        <v>125</v>
      </c>
      <c r="D72" s="46"/>
    </row>
    <row r="73" spans="1:4" s="44" customFormat="1" ht="12.75" customHeight="1" hidden="1">
      <c r="A73" s="99"/>
      <c r="B73" s="48" t="s">
        <v>528</v>
      </c>
      <c r="C73" s="58" t="s">
        <v>68</v>
      </c>
      <c r="D73" s="46"/>
    </row>
    <row r="74" spans="1:4" s="44" customFormat="1" ht="12.75" customHeight="1" hidden="1">
      <c r="A74" s="99"/>
      <c r="B74" s="48" t="s">
        <v>528</v>
      </c>
      <c r="C74" s="58" t="s">
        <v>69</v>
      </c>
      <c r="D74" s="46"/>
    </row>
    <row r="75" spans="1:4" s="44" customFormat="1" ht="12.75" customHeight="1" hidden="1">
      <c r="A75" s="99"/>
      <c r="B75" s="48" t="s">
        <v>526</v>
      </c>
      <c r="C75" s="58" t="s">
        <v>467</v>
      </c>
      <c r="D75" s="46"/>
    </row>
    <row r="76" spans="1:4" s="44" customFormat="1" ht="12.75" customHeight="1" hidden="1">
      <c r="A76" s="99"/>
      <c r="B76" s="48" t="s">
        <v>526</v>
      </c>
      <c r="C76" s="58" t="s">
        <v>468</v>
      </c>
      <c r="D76" s="46"/>
    </row>
    <row r="77" spans="1:4" s="44" customFormat="1" ht="12.75" customHeight="1" hidden="1">
      <c r="A77" s="99"/>
      <c r="B77" s="48" t="s">
        <v>526</v>
      </c>
      <c r="C77" s="58" t="s">
        <v>469</v>
      </c>
      <c r="D77" s="46"/>
    </row>
    <row r="78" spans="1:4" s="44" customFormat="1" ht="12.75" customHeight="1" hidden="1">
      <c r="A78" s="99"/>
      <c r="B78" s="48" t="s">
        <v>526</v>
      </c>
      <c r="C78" s="58" t="s">
        <v>268</v>
      </c>
      <c r="D78" s="46"/>
    </row>
    <row r="79" spans="1:4" s="44" customFormat="1" ht="12.75" customHeight="1" hidden="1">
      <c r="A79" s="99"/>
      <c r="B79" s="48" t="s">
        <v>526</v>
      </c>
      <c r="C79" s="58" t="s">
        <v>470</v>
      </c>
      <c r="D79" s="46"/>
    </row>
    <row r="80" spans="1:4" s="44" customFormat="1" ht="12.75" customHeight="1" hidden="1">
      <c r="A80" s="99"/>
      <c r="B80" s="48" t="s">
        <v>526</v>
      </c>
      <c r="C80" s="58" t="s">
        <v>126</v>
      </c>
      <c r="D80" s="46"/>
    </row>
    <row r="81" spans="1:4" s="44" customFormat="1" ht="12.75" customHeight="1" hidden="1">
      <c r="A81" s="99"/>
      <c r="B81" s="48" t="s">
        <v>526</v>
      </c>
      <c r="C81" s="58" t="s">
        <v>127</v>
      </c>
      <c r="D81" s="46"/>
    </row>
    <row r="82" spans="1:4" s="44" customFormat="1" ht="12.75" customHeight="1" hidden="1">
      <c r="A82" s="99"/>
      <c r="B82" s="48" t="s">
        <v>526</v>
      </c>
      <c r="C82" s="58" t="s">
        <v>70</v>
      </c>
      <c r="D82" s="46"/>
    </row>
    <row r="83" spans="1:4" s="44" customFormat="1" ht="12.75" customHeight="1" hidden="1">
      <c r="A83" s="99"/>
      <c r="B83" s="48" t="s">
        <v>529</v>
      </c>
      <c r="C83" s="58" t="s">
        <v>471</v>
      </c>
      <c r="D83" s="46"/>
    </row>
    <row r="84" spans="1:4" s="44" customFormat="1" ht="12.75" customHeight="1" hidden="1">
      <c r="A84" s="99"/>
      <c r="B84" s="48" t="s">
        <v>529</v>
      </c>
      <c r="C84" s="58" t="s">
        <v>128</v>
      </c>
      <c r="D84" s="46"/>
    </row>
    <row r="85" spans="1:4" s="44" customFormat="1" ht="12.75" customHeight="1" hidden="1">
      <c r="A85" s="99"/>
      <c r="B85" s="48" t="s">
        <v>529</v>
      </c>
      <c r="C85" s="58" t="s">
        <v>129</v>
      </c>
      <c r="D85" s="46"/>
    </row>
    <row r="86" spans="1:4" s="44" customFormat="1" ht="12.75" customHeight="1" hidden="1">
      <c r="A86" s="99"/>
      <c r="B86" s="48" t="s">
        <v>529</v>
      </c>
      <c r="C86" s="58" t="s">
        <v>384</v>
      </c>
      <c r="D86" s="46"/>
    </row>
    <row r="87" spans="1:4" s="44" customFormat="1" ht="12.75" customHeight="1" hidden="1">
      <c r="A87" s="99"/>
      <c r="B87" s="48" t="s">
        <v>529</v>
      </c>
      <c r="C87" s="58" t="s">
        <v>385</v>
      </c>
      <c r="D87" s="46"/>
    </row>
    <row r="88" spans="1:4" s="44" customFormat="1" ht="12.75" customHeight="1" hidden="1">
      <c r="A88" s="99"/>
      <c r="B88" s="48" t="s">
        <v>529</v>
      </c>
      <c r="C88" s="58" t="s">
        <v>386</v>
      </c>
      <c r="D88" s="46"/>
    </row>
    <row r="89" spans="1:4" s="44" customFormat="1" ht="12.75" customHeight="1" hidden="1">
      <c r="A89" s="99"/>
      <c r="B89" s="48" t="s">
        <v>529</v>
      </c>
      <c r="C89" s="58" t="s">
        <v>387</v>
      </c>
      <c r="D89" s="46"/>
    </row>
    <row r="90" spans="1:4" s="44" customFormat="1" ht="12.75" customHeight="1" hidden="1">
      <c r="A90" s="99"/>
      <c r="B90" s="48" t="s">
        <v>529</v>
      </c>
      <c r="C90" s="58" t="s">
        <v>388</v>
      </c>
      <c r="D90" s="46"/>
    </row>
    <row r="91" spans="1:4" s="44" customFormat="1" ht="12.75" customHeight="1" hidden="1">
      <c r="A91" s="99"/>
      <c r="B91" s="48" t="s">
        <v>529</v>
      </c>
      <c r="C91" s="58" t="s">
        <v>389</v>
      </c>
      <c r="D91" s="46"/>
    </row>
    <row r="92" spans="1:4" s="44" customFormat="1" ht="12.75" customHeight="1" hidden="1">
      <c r="A92" s="99"/>
      <c r="B92" s="48" t="s">
        <v>529</v>
      </c>
      <c r="C92" s="58" t="s">
        <v>390</v>
      </c>
      <c r="D92" s="46"/>
    </row>
    <row r="93" spans="1:4" s="44" customFormat="1" ht="12.75" customHeight="1" hidden="1">
      <c r="A93" s="99"/>
      <c r="B93" s="48" t="s">
        <v>529</v>
      </c>
      <c r="C93" s="58" t="s">
        <v>269</v>
      </c>
      <c r="D93" s="46"/>
    </row>
    <row r="94" spans="1:4" s="44" customFormat="1" ht="12.75" customHeight="1" hidden="1">
      <c r="A94" s="99"/>
      <c r="B94" s="48" t="s">
        <v>529</v>
      </c>
      <c r="C94" s="58" t="s">
        <v>391</v>
      </c>
      <c r="D94" s="46"/>
    </row>
    <row r="95" spans="1:4" s="44" customFormat="1" ht="12.75" customHeight="1" hidden="1">
      <c r="A95" s="99"/>
      <c r="B95" s="48" t="s">
        <v>529</v>
      </c>
      <c r="C95" s="58" t="s">
        <v>270</v>
      </c>
      <c r="D95" s="46"/>
    </row>
    <row r="96" spans="1:4" s="44" customFormat="1" ht="12.75" customHeight="1" hidden="1">
      <c r="A96" s="99"/>
      <c r="B96" s="48" t="s">
        <v>529</v>
      </c>
      <c r="C96" s="58" t="s">
        <v>392</v>
      </c>
      <c r="D96" s="46"/>
    </row>
    <row r="97" spans="1:4" s="44" customFormat="1" ht="12.75" customHeight="1" hidden="1">
      <c r="A97" s="99"/>
      <c r="B97" s="48" t="s">
        <v>529</v>
      </c>
      <c r="C97" s="58" t="s">
        <v>393</v>
      </c>
      <c r="D97" s="46"/>
    </row>
    <row r="98" spans="1:4" s="44" customFormat="1" ht="12.75" customHeight="1" hidden="1">
      <c r="A98" s="99"/>
      <c r="B98" s="48" t="s">
        <v>529</v>
      </c>
      <c r="C98" s="58" t="s">
        <v>394</v>
      </c>
      <c r="D98" s="46"/>
    </row>
    <row r="99" spans="1:4" s="44" customFormat="1" ht="12.75" customHeight="1" hidden="1">
      <c r="A99" s="99"/>
      <c r="B99" s="48" t="s">
        <v>529</v>
      </c>
      <c r="C99" s="58" t="s">
        <v>395</v>
      </c>
      <c r="D99" s="46"/>
    </row>
    <row r="100" spans="1:4" s="44" customFormat="1" ht="12.75" customHeight="1" hidden="1">
      <c r="A100" s="99"/>
      <c r="B100" s="48" t="s">
        <v>529</v>
      </c>
      <c r="C100" s="58" t="s">
        <v>396</v>
      </c>
      <c r="D100" s="46"/>
    </row>
    <row r="101" spans="1:4" s="44" customFormat="1" ht="12.75" customHeight="1" hidden="1">
      <c r="A101" s="99"/>
      <c r="B101" s="48" t="s">
        <v>529</v>
      </c>
      <c r="C101" s="58" t="s">
        <v>397</v>
      </c>
      <c r="D101" s="46"/>
    </row>
    <row r="102" spans="1:4" s="44" customFormat="1" ht="12.75" customHeight="1" hidden="1">
      <c r="A102" s="99"/>
      <c r="B102" s="48" t="s">
        <v>529</v>
      </c>
      <c r="C102" s="58" t="s">
        <v>398</v>
      </c>
      <c r="D102" s="46"/>
    </row>
    <row r="103" spans="1:4" s="44" customFormat="1" ht="12.75" customHeight="1" hidden="1">
      <c r="A103" s="99"/>
      <c r="B103" s="48" t="s">
        <v>529</v>
      </c>
      <c r="C103" s="58" t="s">
        <v>399</v>
      </c>
      <c r="D103" s="46"/>
    </row>
    <row r="104" spans="1:4" s="44" customFormat="1" ht="12.75" customHeight="1" hidden="1">
      <c r="A104" s="99"/>
      <c r="B104" s="48" t="s">
        <v>529</v>
      </c>
      <c r="C104" s="58" t="s">
        <v>476</v>
      </c>
      <c r="D104" s="46"/>
    </row>
    <row r="105" spans="1:4" s="44" customFormat="1" ht="12.75" customHeight="1" hidden="1">
      <c r="A105" s="99"/>
      <c r="B105" s="48" t="s">
        <v>529</v>
      </c>
      <c r="C105" s="58" t="s">
        <v>271</v>
      </c>
      <c r="D105" s="46"/>
    </row>
    <row r="106" spans="1:4" s="44" customFormat="1" ht="12.75" customHeight="1" hidden="1">
      <c r="A106" s="99"/>
      <c r="B106" s="48" t="s">
        <v>529</v>
      </c>
      <c r="C106" s="58" t="s">
        <v>629</v>
      </c>
      <c r="D106" s="46"/>
    </row>
    <row r="107" spans="1:4" s="44" customFormat="1" ht="12.75" customHeight="1" hidden="1">
      <c r="A107" s="99"/>
      <c r="B107" s="48" t="s">
        <v>529</v>
      </c>
      <c r="C107" s="58" t="s">
        <v>272</v>
      </c>
      <c r="D107" s="46"/>
    </row>
    <row r="108" spans="1:4" s="44" customFormat="1" ht="12.75" customHeight="1" hidden="1">
      <c r="A108" s="99"/>
      <c r="B108" s="48" t="s">
        <v>529</v>
      </c>
      <c r="C108" s="58" t="s">
        <v>273</v>
      </c>
      <c r="D108" s="46"/>
    </row>
    <row r="109" spans="1:4" s="44" customFormat="1" ht="12.75" customHeight="1" hidden="1">
      <c r="A109" s="99"/>
      <c r="B109" s="48" t="s">
        <v>529</v>
      </c>
      <c r="C109" s="58" t="s">
        <v>274</v>
      </c>
      <c r="D109" s="46"/>
    </row>
    <row r="110" spans="1:4" s="44" customFormat="1" ht="12.75" customHeight="1" hidden="1">
      <c r="A110" s="99"/>
      <c r="B110" s="48" t="s">
        <v>529</v>
      </c>
      <c r="C110" s="58" t="s">
        <v>739</v>
      </c>
      <c r="D110" s="46"/>
    </row>
    <row r="111" spans="1:4" s="44" customFormat="1" ht="12.75" customHeight="1" hidden="1">
      <c r="A111" s="99"/>
      <c r="B111" s="48" t="s">
        <v>531</v>
      </c>
      <c r="C111" s="58" t="s">
        <v>477</v>
      </c>
      <c r="D111" s="46"/>
    </row>
    <row r="112" spans="1:4" s="44" customFormat="1" ht="12.75" customHeight="1" hidden="1">
      <c r="A112" s="99"/>
      <c r="B112" s="48" t="s">
        <v>531</v>
      </c>
      <c r="C112" s="58" t="s">
        <v>478</v>
      </c>
      <c r="D112" s="46"/>
    </row>
    <row r="113" spans="1:4" s="44" customFormat="1" ht="12.75" customHeight="1" hidden="1">
      <c r="A113" s="99"/>
      <c r="B113" s="48" t="s">
        <v>531</v>
      </c>
      <c r="C113" s="58" t="s">
        <v>479</v>
      </c>
      <c r="D113" s="46"/>
    </row>
    <row r="114" spans="1:4" s="44" customFormat="1" ht="12.75" customHeight="1" hidden="1">
      <c r="A114" s="99"/>
      <c r="B114" s="48" t="s">
        <v>531</v>
      </c>
      <c r="C114" s="58" t="s">
        <v>480</v>
      </c>
      <c r="D114" s="46"/>
    </row>
    <row r="115" spans="1:4" s="44" customFormat="1" ht="12.75" customHeight="1" hidden="1">
      <c r="A115" s="99"/>
      <c r="B115" s="48" t="s">
        <v>531</v>
      </c>
      <c r="C115" s="58" t="s">
        <v>481</v>
      </c>
      <c r="D115" s="46"/>
    </row>
    <row r="116" spans="1:4" s="44" customFormat="1" ht="12.75" customHeight="1" hidden="1">
      <c r="A116" s="99"/>
      <c r="B116" s="48" t="s">
        <v>531</v>
      </c>
      <c r="C116" s="58" t="s">
        <v>27</v>
      </c>
      <c r="D116" s="46"/>
    </row>
    <row r="117" spans="1:4" s="44" customFormat="1" ht="12.75" customHeight="1" hidden="1">
      <c r="A117" s="99"/>
      <c r="B117" s="48" t="s">
        <v>531</v>
      </c>
      <c r="C117" s="58" t="s">
        <v>275</v>
      </c>
      <c r="D117" s="46"/>
    </row>
    <row r="118" spans="1:4" s="44" customFormat="1" ht="12.75" customHeight="1" hidden="1">
      <c r="A118" s="99"/>
      <c r="B118" s="48" t="s">
        <v>531</v>
      </c>
      <c r="C118" s="58" t="s">
        <v>28</v>
      </c>
      <c r="D118" s="46"/>
    </row>
    <row r="119" spans="1:4" s="44" customFormat="1" ht="12.75" customHeight="1" hidden="1">
      <c r="A119" s="99"/>
      <c r="B119" s="48" t="s">
        <v>531</v>
      </c>
      <c r="C119" s="58" t="s">
        <v>29</v>
      </c>
      <c r="D119" s="46"/>
    </row>
    <row r="120" spans="1:4" s="44" customFormat="1" ht="12.75" customHeight="1" hidden="1">
      <c r="A120" s="99"/>
      <c r="B120" s="48" t="s">
        <v>531</v>
      </c>
      <c r="C120" s="58" t="s">
        <v>276</v>
      </c>
      <c r="D120" s="46"/>
    </row>
    <row r="121" spans="1:4" s="44" customFormat="1" ht="12.75" customHeight="1" hidden="1">
      <c r="A121" s="99"/>
      <c r="B121" s="48" t="s">
        <v>531</v>
      </c>
      <c r="C121" s="58" t="s">
        <v>277</v>
      </c>
      <c r="D121" s="46"/>
    </row>
    <row r="122" spans="1:4" s="44" customFormat="1" ht="12.75" customHeight="1" hidden="1">
      <c r="A122" s="99"/>
      <c r="B122" s="48" t="s">
        <v>531</v>
      </c>
      <c r="C122" s="58" t="s">
        <v>278</v>
      </c>
      <c r="D122" s="46"/>
    </row>
    <row r="123" spans="1:4" s="44" customFormat="1" ht="12.75" customHeight="1" hidden="1">
      <c r="A123" s="99"/>
      <c r="B123" s="48" t="s">
        <v>530</v>
      </c>
      <c r="C123" s="58" t="s">
        <v>30</v>
      </c>
      <c r="D123" s="46"/>
    </row>
    <row r="124" spans="1:4" s="44" customFormat="1" ht="12.75" customHeight="1" hidden="1">
      <c r="A124" s="99"/>
      <c r="B124" s="48" t="s">
        <v>530</v>
      </c>
      <c r="C124" s="58" t="s">
        <v>31</v>
      </c>
      <c r="D124" s="46"/>
    </row>
    <row r="125" spans="1:4" s="44" customFormat="1" ht="12.75" customHeight="1" hidden="1">
      <c r="A125" s="99"/>
      <c r="B125" s="48" t="s">
        <v>530</v>
      </c>
      <c r="C125" s="58" t="s">
        <v>32</v>
      </c>
      <c r="D125" s="46"/>
    </row>
    <row r="126" spans="1:4" s="44" customFormat="1" ht="12.75" customHeight="1" hidden="1">
      <c r="A126" s="99"/>
      <c r="B126" s="48" t="s">
        <v>530</v>
      </c>
      <c r="C126" s="58" t="s">
        <v>279</v>
      </c>
      <c r="D126" s="46"/>
    </row>
    <row r="127" spans="1:4" s="44" customFormat="1" ht="12.75" customHeight="1" hidden="1">
      <c r="A127" s="99"/>
      <c r="B127" s="48" t="s">
        <v>530</v>
      </c>
      <c r="C127" s="58" t="s">
        <v>33</v>
      </c>
      <c r="D127" s="46"/>
    </row>
    <row r="128" spans="1:4" s="44" customFormat="1" ht="12.75" customHeight="1" hidden="1">
      <c r="A128" s="99"/>
      <c r="B128" s="48" t="s">
        <v>530</v>
      </c>
      <c r="C128" s="58" t="s">
        <v>280</v>
      </c>
      <c r="D128" s="46"/>
    </row>
    <row r="129" spans="1:4" s="44" customFormat="1" ht="12.75" customHeight="1" hidden="1">
      <c r="A129" s="99"/>
      <c r="B129" s="48" t="s">
        <v>530</v>
      </c>
      <c r="C129" s="58" t="s">
        <v>34</v>
      </c>
      <c r="D129" s="46"/>
    </row>
    <row r="130" spans="1:4" s="44" customFormat="1" ht="12.75" customHeight="1" hidden="1">
      <c r="A130" s="99"/>
      <c r="B130" s="48" t="s">
        <v>530</v>
      </c>
      <c r="C130" s="58" t="s">
        <v>35</v>
      </c>
      <c r="D130" s="46"/>
    </row>
    <row r="131" spans="1:4" s="44" customFormat="1" ht="12.75" customHeight="1" hidden="1">
      <c r="A131" s="99"/>
      <c r="B131" s="48" t="s">
        <v>530</v>
      </c>
      <c r="C131" s="58" t="s">
        <v>36</v>
      </c>
      <c r="D131" s="46"/>
    </row>
    <row r="132" spans="1:4" s="44" customFormat="1" ht="12.75" customHeight="1" hidden="1">
      <c r="A132" s="99"/>
      <c r="B132" s="48" t="s">
        <v>530</v>
      </c>
      <c r="C132" s="58" t="s">
        <v>37</v>
      </c>
      <c r="D132" s="46"/>
    </row>
    <row r="133" spans="1:4" s="44" customFormat="1" ht="12.75" customHeight="1" hidden="1">
      <c r="A133" s="99"/>
      <c r="B133" s="48" t="s">
        <v>530</v>
      </c>
      <c r="C133" s="58" t="s">
        <v>77</v>
      </c>
      <c r="D133" s="46"/>
    </row>
    <row r="134" spans="1:4" s="44" customFormat="1" ht="12.75" customHeight="1" hidden="1">
      <c r="A134" s="99"/>
      <c r="B134" s="48" t="s">
        <v>530</v>
      </c>
      <c r="C134" s="58" t="s">
        <v>78</v>
      </c>
      <c r="D134" s="46"/>
    </row>
    <row r="135" spans="1:4" s="44" customFormat="1" ht="12.75" customHeight="1" hidden="1">
      <c r="A135" s="99"/>
      <c r="B135" s="48" t="s">
        <v>530</v>
      </c>
      <c r="C135" s="58" t="s">
        <v>79</v>
      </c>
      <c r="D135" s="46"/>
    </row>
    <row r="136" spans="1:4" s="44" customFormat="1" ht="12.75" customHeight="1" hidden="1">
      <c r="A136" s="99"/>
      <c r="B136" s="48" t="s">
        <v>530</v>
      </c>
      <c r="C136" s="58" t="s">
        <v>80</v>
      </c>
      <c r="D136" s="46"/>
    </row>
    <row r="137" spans="1:4" s="44" customFormat="1" ht="12.75" customHeight="1" hidden="1">
      <c r="A137" s="99"/>
      <c r="B137" s="48" t="s">
        <v>527</v>
      </c>
      <c r="C137" s="58" t="s">
        <v>38</v>
      </c>
      <c r="D137" s="46"/>
    </row>
    <row r="138" spans="1:4" s="44" customFormat="1" ht="12.75" customHeight="1" hidden="1">
      <c r="A138" s="99"/>
      <c r="B138" s="48" t="s">
        <v>527</v>
      </c>
      <c r="C138" s="58" t="s">
        <v>281</v>
      </c>
      <c r="D138" s="46"/>
    </row>
    <row r="139" spans="1:4" s="44" customFormat="1" ht="12.75" customHeight="1" hidden="1">
      <c r="A139" s="99"/>
      <c r="B139" s="48" t="s">
        <v>527</v>
      </c>
      <c r="C139" s="58" t="s">
        <v>511</v>
      </c>
      <c r="D139" s="46"/>
    </row>
    <row r="140" spans="1:4" s="44" customFormat="1" ht="12.75" customHeight="1" hidden="1">
      <c r="A140" s="99"/>
      <c r="B140" s="48" t="s">
        <v>527</v>
      </c>
      <c r="C140" s="58" t="s">
        <v>282</v>
      </c>
      <c r="D140" s="46"/>
    </row>
    <row r="141" spans="1:4" s="44" customFormat="1" ht="12.75" customHeight="1" hidden="1">
      <c r="A141" s="99"/>
      <c r="B141" s="48" t="s">
        <v>527</v>
      </c>
      <c r="C141" s="58" t="s">
        <v>81</v>
      </c>
      <c r="D141" s="46"/>
    </row>
    <row r="142" spans="1:4" s="44" customFormat="1" ht="12.75" customHeight="1" hidden="1">
      <c r="A142" s="99"/>
      <c r="B142" s="48" t="s">
        <v>527</v>
      </c>
      <c r="C142" s="58" t="s">
        <v>82</v>
      </c>
      <c r="D142" s="46"/>
    </row>
    <row r="143" spans="1:4" s="44" customFormat="1" ht="12.75" customHeight="1" hidden="1">
      <c r="A143" s="99"/>
      <c r="B143" s="48" t="s">
        <v>527</v>
      </c>
      <c r="C143" s="58" t="s">
        <v>83</v>
      </c>
      <c r="D143" s="46"/>
    </row>
    <row r="144" spans="1:4" s="44" customFormat="1" ht="12.75" customHeight="1" hidden="1">
      <c r="A144" s="99"/>
      <c r="B144" s="48" t="s">
        <v>527</v>
      </c>
      <c r="C144" s="58" t="s">
        <v>84</v>
      </c>
      <c r="D144" s="46"/>
    </row>
    <row r="145" spans="1:4" s="44" customFormat="1" ht="12.75" customHeight="1" hidden="1">
      <c r="A145" s="99"/>
      <c r="B145" s="48" t="s">
        <v>527</v>
      </c>
      <c r="C145" s="58" t="s">
        <v>740</v>
      </c>
      <c r="D145" s="46"/>
    </row>
    <row r="146" spans="1:4" s="44" customFormat="1" ht="12.75" customHeight="1" hidden="1">
      <c r="A146" s="99"/>
      <c r="B146" s="48" t="s">
        <v>425</v>
      </c>
      <c r="C146" s="58" t="s">
        <v>512</v>
      </c>
      <c r="D146" s="46"/>
    </row>
    <row r="147" spans="1:4" s="44" customFormat="1" ht="12.75" customHeight="1" hidden="1">
      <c r="A147" s="99"/>
      <c r="B147" s="48" t="s">
        <v>425</v>
      </c>
      <c r="C147" s="58" t="s">
        <v>513</v>
      </c>
      <c r="D147" s="46"/>
    </row>
    <row r="148" spans="1:4" s="44" customFormat="1" ht="12.75" customHeight="1" hidden="1">
      <c r="A148" s="99"/>
      <c r="B148" s="48" t="s">
        <v>425</v>
      </c>
      <c r="C148" s="58" t="s">
        <v>283</v>
      </c>
      <c r="D148" s="46"/>
    </row>
    <row r="149" spans="1:4" s="44" customFormat="1" ht="12.75" customHeight="1" hidden="1">
      <c r="A149" s="99"/>
      <c r="B149" s="48" t="s">
        <v>425</v>
      </c>
      <c r="C149" s="58" t="s">
        <v>514</v>
      </c>
      <c r="D149" s="46"/>
    </row>
    <row r="150" spans="1:4" s="44" customFormat="1" ht="12.75" customHeight="1" hidden="1">
      <c r="A150" s="99"/>
      <c r="B150" s="48" t="s">
        <v>425</v>
      </c>
      <c r="C150" s="58" t="s">
        <v>515</v>
      </c>
      <c r="D150" s="46"/>
    </row>
    <row r="151" spans="1:4" s="44" customFormat="1" ht="12.75" customHeight="1" hidden="1">
      <c r="A151" s="99"/>
      <c r="B151" s="48" t="s">
        <v>425</v>
      </c>
      <c r="C151" s="58" t="s">
        <v>516</v>
      </c>
      <c r="D151" s="46"/>
    </row>
    <row r="152" spans="1:4" s="44" customFormat="1" ht="12.75" customHeight="1" hidden="1">
      <c r="A152" s="99"/>
      <c r="B152" s="48" t="s">
        <v>425</v>
      </c>
      <c r="C152" s="58" t="s">
        <v>85</v>
      </c>
      <c r="D152" s="46"/>
    </row>
    <row r="153" spans="1:4" s="44" customFormat="1" ht="12.75" customHeight="1" hidden="1">
      <c r="A153" s="99"/>
      <c r="B153" s="48" t="s">
        <v>425</v>
      </c>
      <c r="C153" s="58" t="s">
        <v>741</v>
      </c>
      <c r="D153" s="46"/>
    </row>
    <row r="154" spans="1:4" s="44" customFormat="1" ht="12.75" customHeight="1" hidden="1">
      <c r="A154" s="99"/>
      <c r="B154" s="48" t="s">
        <v>426</v>
      </c>
      <c r="C154" s="58" t="s">
        <v>517</v>
      </c>
      <c r="D154" s="46"/>
    </row>
    <row r="155" spans="1:4" s="44" customFormat="1" ht="12.75" customHeight="1" hidden="1">
      <c r="A155" s="99"/>
      <c r="B155" s="48" t="s">
        <v>426</v>
      </c>
      <c r="C155" s="58" t="s">
        <v>518</v>
      </c>
      <c r="D155" s="46"/>
    </row>
    <row r="156" spans="1:4" s="44" customFormat="1" ht="12.75" customHeight="1" hidden="1">
      <c r="A156" s="99"/>
      <c r="B156" s="48" t="s">
        <v>426</v>
      </c>
      <c r="C156" s="58" t="s">
        <v>284</v>
      </c>
      <c r="D156" s="46"/>
    </row>
    <row r="157" spans="1:4" s="44" customFormat="1" ht="12.75" customHeight="1" hidden="1">
      <c r="A157" s="99"/>
      <c r="B157" s="48" t="s">
        <v>426</v>
      </c>
      <c r="C157" s="58" t="s">
        <v>285</v>
      </c>
      <c r="D157" s="46"/>
    </row>
    <row r="158" spans="1:4" s="44" customFormat="1" ht="12.75" customHeight="1" hidden="1">
      <c r="A158" s="99"/>
      <c r="B158" s="48" t="s">
        <v>426</v>
      </c>
      <c r="C158" s="58" t="s">
        <v>482</v>
      </c>
      <c r="D158" s="46"/>
    </row>
    <row r="159" spans="1:4" s="44" customFormat="1" ht="12.75" customHeight="1" hidden="1">
      <c r="A159" s="99"/>
      <c r="B159" s="48" t="s">
        <v>426</v>
      </c>
      <c r="C159" s="58" t="s">
        <v>86</v>
      </c>
      <c r="D159" s="46"/>
    </row>
    <row r="160" spans="1:4" s="44" customFormat="1" ht="12.75" customHeight="1" hidden="1">
      <c r="A160" s="99"/>
      <c r="B160" s="48" t="s">
        <v>426</v>
      </c>
      <c r="C160" s="58" t="s">
        <v>87</v>
      </c>
      <c r="D160" s="46"/>
    </row>
    <row r="161" spans="1:4" s="44" customFormat="1" ht="12.75" customHeight="1" hidden="1">
      <c r="A161" s="99"/>
      <c r="B161" s="48" t="s">
        <v>426</v>
      </c>
      <c r="C161" s="58" t="s">
        <v>88</v>
      </c>
      <c r="D161" s="46"/>
    </row>
    <row r="162" spans="1:4" s="44" customFormat="1" ht="12.75" customHeight="1" hidden="1">
      <c r="A162" s="99"/>
      <c r="B162" s="48" t="s">
        <v>426</v>
      </c>
      <c r="C162" s="58" t="s">
        <v>89</v>
      </c>
      <c r="D162" s="46"/>
    </row>
    <row r="163" spans="1:4" s="44" customFormat="1" ht="12.75" customHeight="1" hidden="1">
      <c r="A163" s="99"/>
      <c r="B163" s="48" t="s">
        <v>426</v>
      </c>
      <c r="C163" s="58" t="s">
        <v>315</v>
      </c>
      <c r="D163" s="46"/>
    </row>
    <row r="164" spans="1:4" s="44" customFormat="1" ht="12.75" customHeight="1" hidden="1">
      <c r="A164" s="99"/>
      <c r="B164" s="48" t="s">
        <v>426</v>
      </c>
      <c r="C164" s="58" t="s">
        <v>919</v>
      </c>
      <c r="D164" s="46"/>
    </row>
    <row r="165" spans="1:4" s="44" customFormat="1" ht="12.75" customHeight="1" hidden="1">
      <c r="A165" s="99"/>
      <c r="B165" s="48" t="s">
        <v>426</v>
      </c>
      <c r="C165" s="58" t="s">
        <v>920</v>
      </c>
      <c r="D165" s="46"/>
    </row>
    <row r="166" spans="1:4" s="44" customFormat="1" ht="12.75" customHeight="1" hidden="1">
      <c r="A166" s="99"/>
      <c r="B166" s="48" t="s">
        <v>343</v>
      </c>
      <c r="C166" s="58" t="s">
        <v>705</v>
      </c>
      <c r="D166" s="46"/>
    </row>
    <row r="167" spans="1:4" s="44" customFormat="1" ht="12.75" customHeight="1" hidden="1">
      <c r="A167" s="99"/>
      <c r="B167" s="48" t="s">
        <v>343</v>
      </c>
      <c r="C167" s="58" t="s">
        <v>706</v>
      </c>
      <c r="D167" s="46"/>
    </row>
    <row r="168" spans="1:4" s="44" customFormat="1" ht="12.75" customHeight="1" hidden="1">
      <c r="A168" s="99"/>
      <c r="B168" s="48" t="s">
        <v>343</v>
      </c>
      <c r="C168" s="58" t="s">
        <v>707</v>
      </c>
      <c r="D168" s="46"/>
    </row>
    <row r="169" spans="1:4" s="44" customFormat="1" ht="12.75" customHeight="1" hidden="1">
      <c r="A169" s="99"/>
      <c r="B169" s="48" t="s">
        <v>343</v>
      </c>
      <c r="C169" s="58" t="s">
        <v>708</v>
      </c>
      <c r="D169" s="46"/>
    </row>
    <row r="170" spans="1:4" s="44" customFormat="1" ht="12.75" customHeight="1" hidden="1">
      <c r="A170" s="99"/>
      <c r="B170" s="48" t="s">
        <v>343</v>
      </c>
      <c r="C170" s="58" t="s">
        <v>709</v>
      </c>
      <c r="D170" s="46"/>
    </row>
    <row r="171" spans="1:4" s="44" customFormat="1" ht="12.75" customHeight="1" hidden="1">
      <c r="A171" s="99"/>
      <c r="B171" s="48" t="s">
        <v>343</v>
      </c>
      <c r="C171" s="58" t="s">
        <v>710</v>
      </c>
      <c r="D171" s="46"/>
    </row>
    <row r="172" spans="1:4" s="44" customFormat="1" ht="12.75" customHeight="1" hidden="1">
      <c r="A172" s="99"/>
      <c r="B172" s="48" t="s">
        <v>343</v>
      </c>
      <c r="C172" s="58" t="s">
        <v>711</v>
      </c>
      <c r="D172" s="46"/>
    </row>
    <row r="173" spans="1:4" s="44" customFormat="1" ht="12.75" customHeight="1" hidden="1">
      <c r="A173" s="99"/>
      <c r="B173" s="48" t="s">
        <v>343</v>
      </c>
      <c r="C173" s="58" t="s">
        <v>712</v>
      </c>
      <c r="D173" s="46"/>
    </row>
    <row r="174" spans="1:4" s="44" customFormat="1" ht="12.75" customHeight="1" hidden="1">
      <c r="A174" s="99"/>
      <c r="B174" s="48" t="s">
        <v>343</v>
      </c>
      <c r="C174" s="58" t="s">
        <v>713</v>
      </c>
      <c r="D174" s="46"/>
    </row>
    <row r="175" spans="1:4" s="44" customFormat="1" ht="12.75" customHeight="1" hidden="1">
      <c r="A175" s="99"/>
      <c r="B175" s="48" t="s">
        <v>343</v>
      </c>
      <c r="C175" s="58" t="s">
        <v>714</v>
      </c>
      <c r="D175" s="46"/>
    </row>
    <row r="176" spans="1:4" s="44" customFormat="1" ht="12.75" customHeight="1" hidden="1">
      <c r="A176" s="99"/>
      <c r="B176" s="48" t="s">
        <v>343</v>
      </c>
      <c r="C176" s="58" t="s">
        <v>286</v>
      </c>
      <c r="D176" s="46"/>
    </row>
    <row r="177" spans="1:4" s="44" customFormat="1" ht="12.75" customHeight="1" hidden="1">
      <c r="A177" s="99"/>
      <c r="B177" s="48" t="s">
        <v>343</v>
      </c>
      <c r="C177" s="58" t="s">
        <v>287</v>
      </c>
      <c r="D177" s="46"/>
    </row>
    <row r="178" spans="1:4" s="44" customFormat="1" ht="12.75" customHeight="1" hidden="1">
      <c r="A178" s="99"/>
      <c r="B178" s="48" t="s">
        <v>343</v>
      </c>
      <c r="C178" s="58" t="s">
        <v>715</v>
      </c>
      <c r="D178" s="46"/>
    </row>
    <row r="179" spans="1:4" s="44" customFormat="1" ht="12.75" customHeight="1" hidden="1">
      <c r="A179" s="99"/>
      <c r="B179" s="48" t="s">
        <v>343</v>
      </c>
      <c r="C179" s="58" t="s">
        <v>607</v>
      </c>
      <c r="D179" s="46"/>
    </row>
    <row r="180" spans="1:4" s="44" customFormat="1" ht="12.75" customHeight="1" hidden="1">
      <c r="A180" s="99"/>
      <c r="B180" s="48" t="s">
        <v>401</v>
      </c>
      <c r="C180" s="58" t="s">
        <v>716</v>
      </c>
      <c r="D180" s="46"/>
    </row>
    <row r="181" spans="1:4" s="44" customFormat="1" ht="12.75" customHeight="1" hidden="1">
      <c r="A181" s="99"/>
      <c r="B181" s="48" t="s">
        <v>401</v>
      </c>
      <c r="C181" s="58" t="s">
        <v>717</v>
      </c>
      <c r="D181" s="46"/>
    </row>
    <row r="182" spans="1:4" s="44" customFormat="1" ht="12.75" customHeight="1" hidden="1">
      <c r="A182" s="99"/>
      <c r="B182" s="48" t="s">
        <v>401</v>
      </c>
      <c r="C182" s="58" t="s">
        <v>288</v>
      </c>
      <c r="D182" s="46"/>
    </row>
    <row r="183" spans="1:4" s="44" customFormat="1" ht="12.75" customHeight="1" hidden="1">
      <c r="A183" s="99"/>
      <c r="B183" s="48" t="s">
        <v>401</v>
      </c>
      <c r="C183" s="58" t="s">
        <v>718</v>
      </c>
      <c r="D183" s="46"/>
    </row>
    <row r="184" spans="1:4" s="44" customFormat="1" ht="12.75" customHeight="1" hidden="1">
      <c r="A184" s="99"/>
      <c r="B184" s="48" t="s">
        <v>401</v>
      </c>
      <c r="C184" s="58" t="s">
        <v>289</v>
      </c>
      <c r="D184" s="46"/>
    </row>
    <row r="185" spans="1:4" s="44" customFormat="1" ht="12.75" customHeight="1" hidden="1">
      <c r="A185" s="99"/>
      <c r="B185" s="48" t="s">
        <v>401</v>
      </c>
      <c r="C185" s="58" t="s">
        <v>290</v>
      </c>
      <c r="D185" s="46"/>
    </row>
    <row r="186" spans="1:4" s="44" customFormat="1" ht="12.75" customHeight="1" hidden="1">
      <c r="A186" s="99"/>
      <c r="B186" s="48" t="s">
        <v>401</v>
      </c>
      <c r="C186" s="58" t="s">
        <v>291</v>
      </c>
      <c r="D186" s="46"/>
    </row>
    <row r="187" spans="1:4" s="44" customFormat="1" ht="12.75" customHeight="1" hidden="1">
      <c r="A187" s="99"/>
      <c r="B187" s="48" t="s">
        <v>401</v>
      </c>
      <c r="C187" s="58" t="s">
        <v>292</v>
      </c>
      <c r="D187" s="46"/>
    </row>
    <row r="188" spans="1:4" s="44" customFormat="1" ht="12.75" customHeight="1" hidden="1">
      <c r="A188" s="99"/>
      <c r="B188" s="48" t="s">
        <v>401</v>
      </c>
      <c r="C188" s="58" t="s">
        <v>293</v>
      </c>
      <c r="D188" s="46"/>
    </row>
    <row r="189" spans="1:4" s="44" customFormat="1" ht="12.75" customHeight="1" hidden="1">
      <c r="A189" s="99"/>
      <c r="B189" s="48" t="s">
        <v>401</v>
      </c>
      <c r="C189" s="58" t="s">
        <v>742</v>
      </c>
      <c r="D189" s="46"/>
    </row>
    <row r="190" spans="1:4" s="44" customFormat="1" ht="12.75" customHeight="1" hidden="1">
      <c r="A190" s="99"/>
      <c r="B190" s="48" t="s">
        <v>401</v>
      </c>
      <c r="C190" s="58" t="s">
        <v>743</v>
      </c>
      <c r="D190" s="46"/>
    </row>
    <row r="191" spans="1:4" s="44" customFormat="1" ht="12.75" customHeight="1" hidden="1">
      <c r="A191" s="99"/>
      <c r="B191" s="48" t="s">
        <v>401</v>
      </c>
      <c r="C191" s="58" t="s">
        <v>744</v>
      </c>
      <c r="D191" s="46"/>
    </row>
    <row r="192" spans="1:4" s="44" customFormat="1" ht="12.75" customHeight="1" hidden="1">
      <c r="A192" s="99"/>
      <c r="B192" s="48" t="s">
        <v>402</v>
      </c>
      <c r="C192" s="58" t="s">
        <v>719</v>
      </c>
      <c r="D192" s="46"/>
    </row>
    <row r="193" spans="1:4" s="44" customFormat="1" ht="12.75" customHeight="1" hidden="1">
      <c r="A193" s="99"/>
      <c r="B193" s="48" t="s">
        <v>402</v>
      </c>
      <c r="C193" s="58" t="s">
        <v>720</v>
      </c>
      <c r="D193" s="46"/>
    </row>
    <row r="194" spans="1:4" s="44" customFormat="1" ht="12.75" customHeight="1" hidden="1">
      <c r="A194" s="99"/>
      <c r="B194" s="48" t="s">
        <v>402</v>
      </c>
      <c r="C194" s="58" t="s">
        <v>721</v>
      </c>
      <c r="D194" s="46"/>
    </row>
    <row r="195" spans="1:4" s="44" customFormat="1" ht="12.75" customHeight="1" hidden="1">
      <c r="A195" s="99"/>
      <c r="B195" s="48" t="s">
        <v>402</v>
      </c>
      <c r="C195" s="58" t="s">
        <v>722</v>
      </c>
      <c r="D195" s="46"/>
    </row>
    <row r="196" spans="1:4" s="44" customFormat="1" ht="12.75" customHeight="1" hidden="1">
      <c r="A196" s="99"/>
      <c r="B196" s="48" t="s">
        <v>402</v>
      </c>
      <c r="C196" s="58" t="s">
        <v>723</v>
      </c>
      <c r="D196" s="46"/>
    </row>
    <row r="197" spans="1:4" s="44" customFormat="1" ht="12.75" customHeight="1" hidden="1">
      <c r="A197" s="99"/>
      <c r="B197" s="48" t="s">
        <v>402</v>
      </c>
      <c r="C197" s="58" t="s">
        <v>977</v>
      </c>
      <c r="D197" s="46"/>
    </row>
    <row r="198" spans="1:4" s="44" customFormat="1" ht="12.75" customHeight="1" hidden="1">
      <c r="A198" s="99"/>
      <c r="B198" s="48" t="s">
        <v>402</v>
      </c>
      <c r="C198" s="58" t="s">
        <v>978</v>
      </c>
      <c r="D198" s="46"/>
    </row>
    <row r="199" spans="1:4" s="44" customFormat="1" ht="12.75" customHeight="1" hidden="1">
      <c r="A199" s="99"/>
      <c r="B199" s="48" t="s">
        <v>403</v>
      </c>
      <c r="C199" s="58" t="s">
        <v>724</v>
      </c>
      <c r="D199" s="46"/>
    </row>
    <row r="200" spans="1:4" s="44" customFormat="1" ht="12.75" customHeight="1" hidden="1">
      <c r="A200" s="99"/>
      <c r="B200" s="48" t="s">
        <v>403</v>
      </c>
      <c r="C200" s="58" t="s">
        <v>725</v>
      </c>
      <c r="D200" s="46"/>
    </row>
    <row r="201" spans="1:4" s="44" customFormat="1" ht="12.75" customHeight="1" hidden="1">
      <c r="A201" s="99"/>
      <c r="B201" s="48" t="s">
        <v>403</v>
      </c>
      <c r="C201" s="58" t="s">
        <v>726</v>
      </c>
      <c r="D201" s="46"/>
    </row>
    <row r="202" spans="1:4" s="44" customFormat="1" ht="12.75" customHeight="1" hidden="1">
      <c r="A202" s="99"/>
      <c r="B202" s="48" t="s">
        <v>403</v>
      </c>
      <c r="C202" s="58" t="s">
        <v>727</v>
      </c>
      <c r="D202" s="46"/>
    </row>
    <row r="203" spans="1:4" s="44" customFormat="1" ht="12.75" customHeight="1" hidden="1">
      <c r="A203" s="99"/>
      <c r="B203" s="48" t="s">
        <v>403</v>
      </c>
      <c r="C203" s="58" t="s">
        <v>294</v>
      </c>
      <c r="D203" s="46"/>
    </row>
    <row r="204" spans="1:4" s="44" customFormat="1" ht="12.75" customHeight="1" hidden="1">
      <c r="A204" s="99"/>
      <c r="B204" s="48" t="s">
        <v>403</v>
      </c>
      <c r="C204" s="58" t="s">
        <v>295</v>
      </c>
      <c r="D204" s="46"/>
    </row>
    <row r="205" spans="1:4" s="44" customFormat="1" ht="12.75" customHeight="1" hidden="1">
      <c r="A205" s="99"/>
      <c r="B205" s="48" t="s">
        <v>404</v>
      </c>
      <c r="C205" s="58" t="s">
        <v>728</v>
      </c>
      <c r="D205" s="46"/>
    </row>
    <row r="206" spans="1:4" s="44" customFormat="1" ht="12.75" customHeight="1" hidden="1">
      <c r="A206" s="99"/>
      <c r="B206" s="48" t="s">
        <v>404</v>
      </c>
      <c r="C206" s="58" t="s">
        <v>729</v>
      </c>
      <c r="D206" s="46"/>
    </row>
    <row r="207" spans="1:4" s="44" customFormat="1" ht="12.75" customHeight="1" hidden="1">
      <c r="A207" s="99"/>
      <c r="B207" s="48" t="s">
        <v>404</v>
      </c>
      <c r="C207" s="58" t="s">
        <v>296</v>
      </c>
      <c r="D207" s="46"/>
    </row>
    <row r="208" spans="1:4" s="44" customFormat="1" ht="12.75" customHeight="1" hidden="1">
      <c r="A208" s="99"/>
      <c r="B208" s="48" t="s">
        <v>404</v>
      </c>
      <c r="C208" s="52" t="s">
        <v>297</v>
      </c>
      <c r="D208" s="46"/>
    </row>
    <row r="209" spans="1:4" s="44" customFormat="1" ht="12.75" customHeight="1" hidden="1">
      <c r="A209" s="99"/>
      <c r="B209" s="48" t="s">
        <v>405</v>
      </c>
      <c r="C209" s="58" t="s">
        <v>730</v>
      </c>
      <c r="D209" s="46"/>
    </row>
    <row r="210" spans="1:4" s="44" customFormat="1" ht="12.75" customHeight="1" hidden="1">
      <c r="A210" s="99"/>
      <c r="B210" s="48" t="s">
        <v>405</v>
      </c>
      <c r="C210" s="58" t="s">
        <v>731</v>
      </c>
      <c r="D210" s="46"/>
    </row>
    <row r="211" spans="1:4" s="44" customFormat="1" ht="12.75" customHeight="1" hidden="1">
      <c r="A211" s="99"/>
      <c r="B211" s="48" t="s">
        <v>405</v>
      </c>
      <c r="C211" s="58" t="s">
        <v>298</v>
      </c>
      <c r="D211" s="46"/>
    </row>
    <row r="212" spans="1:4" s="44" customFormat="1" ht="12.75" customHeight="1" hidden="1">
      <c r="A212" s="99"/>
      <c r="B212" s="48" t="s">
        <v>405</v>
      </c>
      <c r="C212" s="58" t="s">
        <v>171</v>
      </c>
      <c r="D212" s="46"/>
    </row>
    <row r="213" spans="1:4" s="44" customFormat="1" ht="12.75" customHeight="1" hidden="1">
      <c r="A213" s="99"/>
      <c r="B213" s="48" t="s">
        <v>405</v>
      </c>
      <c r="C213" s="58" t="s">
        <v>732</v>
      </c>
      <c r="D213" s="46"/>
    </row>
    <row r="214" spans="1:4" s="44" customFormat="1" ht="12.75" customHeight="1" hidden="1">
      <c r="A214" s="99"/>
      <c r="B214" s="48" t="s">
        <v>405</v>
      </c>
      <c r="C214" s="58" t="s">
        <v>130</v>
      </c>
      <c r="D214" s="46"/>
    </row>
    <row r="215" spans="1:4" s="44" customFormat="1" ht="12.75" customHeight="1" hidden="1">
      <c r="A215" s="99"/>
      <c r="B215" s="48" t="s">
        <v>405</v>
      </c>
      <c r="C215" s="58" t="s">
        <v>131</v>
      </c>
      <c r="D215" s="46"/>
    </row>
    <row r="216" spans="1:4" s="44" customFormat="1" ht="12.75" customHeight="1" hidden="1">
      <c r="A216" s="99"/>
      <c r="B216" s="48" t="s">
        <v>405</v>
      </c>
      <c r="C216" s="58" t="s">
        <v>921</v>
      </c>
      <c r="D216" s="46"/>
    </row>
    <row r="217" spans="1:4" s="44" customFormat="1" ht="12.75" customHeight="1" hidden="1">
      <c r="A217" s="99"/>
      <c r="B217" s="48" t="s">
        <v>405</v>
      </c>
      <c r="C217" s="58" t="s">
        <v>922</v>
      </c>
      <c r="D217" s="46"/>
    </row>
    <row r="218" spans="1:4" s="44" customFormat="1" ht="12.75" customHeight="1" hidden="1">
      <c r="A218" s="99"/>
      <c r="B218" s="48" t="s">
        <v>405</v>
      </c>
      <c r="C218" s="58" t="s">
        <v>923</v>
      </c>
      <c r="D218" s="46"/>
    </row>
    <row r="219" spans="1:4" s="44" customFormat="1" ht="12.75" customHeight="1" hidden="1">
      <c r="A219" s="99"/>
      <c r="B219" s="48" t="s">
        <v>405</v>
      </c>
      <c r="C219" s="58" t="s">
        <v>979</v>
      </c>
      <c r="D219" s="46"/>
    </row>
    <row r="220" spans="1:4" s="44" customFormat="1" ht="12.75" customHeight="1" hidden="1">
      <c r="A220" s="99"/>
      <c r="B220" s="48" t="s">
        <v>406</v>
      </c>
      <c r="C220" s="58" t="s">
        <v>733</v>
      </c>
      <c r="D220" s="46"/>
    </row>
    <row r="221" spans="1:4" s="44" customFormat="1" ht="12.75" customHeight="1" hidden="1">
      <c r="A221" s="99"/>
      <c r="B221" s="48" t="s">
        <v>406</v>
      </c>
      <c r="C221" s="58" t="s">
        <v>299</v>
      </c>
      <c r="D221" s="46"/>
    </row>
    <row r="222" spans="1:4" s="44" customFormat="1" ht="12.75" customHeight="1" hidden="1">
      <c r="A222" s="99"/>
      <c r="B222" s="48" t="s">
        <v>316</v>
      </c>
      <c r="C222" s="58" t="s">
        <v>734</v>
      </c>
      <c r="D222" s="46"/>
    </row>
    <row r="223" spans="1:4" s="44" customFormat="1" ht="12.75" customHeight="1" hidden="1">
      <c r="A223" s="99"/>
      <c r="B223" s="48" t="s">
        <v>406</v>
      </c>
      <c r="C223" s="58" t="s">
        <v>538</v>
      </c>
      <c r="D223" s="46"/>
    </row>
    <row r="224" spans="1:4" s="44" customFormat="1" ht="12.75" customHeight="1" hidden="1">
      <c r="A224" s="99"/>
      <c r="B224" s="48" t="s">
        <v>406</v>
      </c>
      <c r="C224" s="58" t="s">
        <v>373</v>
      </c>
      <c r="D224" s="46"/>
    </row>
    <row r="225" spans="1:4" s="44" customFormat="1" ht="12.75" customHeight="1" hidden="1">
      <c r="A225" s="99"/>
      <c r="B225" s="48" t="s">
        <v>406</v>
      </c>
      <c r="C225" s="58" t="s">
        <v>539</v>
      </c>
      <c r="D225" s="46"/>
    </row>
    <row r="226" spans="1:4" s="44" customFormat="1" ht="12.75" customHeight="1" hidden="1">
      <c r="A226" s="99"/>
      <c r="B226" s="48" t="s">
        <v>316</v>
      </c>
      <c r="C226" s="58" t="s">
        <v>540</v>
      </c>
      <c r="D226" s="46"/>
    </row>
    <row r="227" spans="1:4" s="44" customFormat="1" ht="12.75" customHeight="1" hidden="1">
      <c r="A227" s="99"/>
      <c r="B227" s="48" t="s">
        <v>406</v>
      </c>
      <c r="C227" s="58" t="s">
        <v>541</v>
      </c>
      <c r="D227" s="46"/>
    </row>
    <row r="228" spans="1:4" s="44" customFormat="1" ht="12.75" customHeight="1" hidden="1">
      <c r="A228" s="99"/>
      <c r="B228" s="48" t="s">
        <v>406</v>
      </c>
      <c r="C228" s="58" t="s">
        <v>300</v>
      </c>
      <c r="D228" s="46"/>
    </row>
    <row r="229" spans="1:4" s="44" customFormat="1" ht="12.75" customHeight="1" hidden="1">
      <c r="A229" s="99"/>
      <c r="B229" s="48" t="s">
        <v>316</v>
      </c>
      <c r="C229" s="58" t="s">
        <v>317</v>
      </c>
      <c r="D229" s="46"/>
    </row>
    <row r="230" spans="1:4" s="44" customFormat="1" ht="12.75" customHeight="1" hidden="1">
      <c r="A230" s="99"/>
      <c r="B230" s="48" t="s">
        <v>316</v>
      </c>
      <c r="C230" s="58" t="s">
        <v>745</v>
      </c>
      <c r="D230" s="46"/>
    </row>
    <row r="231" spans="1:4" s="44" customFormat="1" ht="12.75" customHeight="1" hidden="1">
      <c r="A231" s="99"/>
      <c r="B231" s="100" t="s">
        <v>406</v>
      </c>
      <c r="C231" s="58" t="s">
        <v>924</v>
      </c>
      <c r="D231" s="46"/>
    </row>
    <row r="232" spans="1:4" s="44" customFormat="1" ht="12.75" customHeight="1" hidden="1">
      <c r="A232" s="99"/>
      <c r="B232" s="100" t="s">
        <v>406</v>
      </c>
      <c r="C232" s="58" t="s">
        <v>925</v>
      </c>
      <c r="D232" s="46"/>
    </row>
    <row r="233" spans="1:4" s="44" customFormat="1" ht="12.75" customHeight="1" hidden="1">
      <c r="A233" s="99"/>
      <c r="B233" s="100" t="s">
        <v>316</v>
      </c>
      <c r="C233" s="58" t="s">
        <v>983</v>
      </c>
      <c r="D233" s="46"/>
    </row>
    <row r="234" spans="1:4" s="44" customFormat="1" ht="12.75" customHeight="1" hidden="1">
      <c r="A234" s="101"/>
      <c r="B234" s="100" t="s">
        <v>407</v>
      </c>
      <c r="C234" s="58" t="s">
        <v>542</v>
      </c>
      <c r="D234" s="46"/>
    </row>
    <row r="235" spans="1:4" s="44" customFormat="1" ht="12.75" customHeight="1" hidden="1">
      <c r="A235" s="99"/>
      <c r="B235" s="48" t="s">
        <v>407</v>
      </c>
      <c r="C235" s="58" t="s">
        <v>543</v>
      </c>
      <c r="D235" s="46"/>
    </row>
    <row r="236" spans="1:4" s="44" customFormat="1" ht="12.75" customHeight="1" hidden="1">
      <c r="A236" s="99"/>
      <c r="B236" s="48" t="s">
        <v>407</v>
      </c>
      <c r="C236" s="58" t="s">
        <v>301</v>
      </c>
      <c r="D236" s="46"/>
    </row>
    <row r="237" spans="1:4" s="44" customFormat="1" ht="12.75" customHeight="1" hidden="1">
      <c r="A237" s="99"/>
      <c r="B237" s="48" t="s">
        <v>407</v>
      </c>
      <c r="C237" s="58" t="s">
        <v>544</v>
      </c>
      <c r="D237" s="46"/>
    </row>
    <row r="238" spans="1:4" s="44" customFormat="1" ht="12.75" customHeight="1" hidden="1">
      <c r="A238" s="99"/>
      <c r="B238" s="48" t="s">
        <v>407</v>
      </c>
      <c r="C238" s="58" t="s">
        <v>545</v>
      </c>
      <c r="D238" s="46"/>
    </row>
    <row r="239" spans="1:4" s="44" customFormat="1" ht="12.75" customHeight="1" hidden="1">
      <c r="A239" s="99"/>
      <c r="B239" s="48" t="s">
        <v>407</v>
      </c>
      <c r="C239" s="58" t="s">
        <v>546</v>
      </c>
      <c r="D239" s="46"/>
    </row>
    <row r="240" spans="1:4" s="44" customFormat="1" ht="12.75" customHeight="1" hidden="1">
      <c r="A240" s="99"/>
      <c r="B240" s="48" t="s">
        <v>407</v>
      </c>
      <c r="C240" s="58" t="s">
        <v>547</v>
      </c>
      <c r="D240" s="46"/>
    </row>
    <row r="241" spans="1:4" s="44" customFormat="1" ht="12.75" customHeight="1" hidden="1">
      <c r="A241" s="99"/>
      <c r="B241" s="48" t="s">
        <v>407</v>
      </c>
      <c r="C241" s="58" t="s">
        <v>548</v>
      </c>
      <c r="D241" s="46"/>
    </row>
    <row r="242" spans="1:4" s="44" customFormat="1" ht="12.75" customHeight="1" hidden="1">
      <c r="A242" s="99"/>
      <c r="B242" s="48" t="s">
        <v>407</v>
      </c>
      <c r="C242" s="58" t="s">
        <v>746</v>
      </c>
      <c r="D242" s="46"/>
    </row>
    <row r="243" spans="1:4" s="44" customFormat="1" ht="12.75" customHeight="1" hidden="1">
      <c r="A243" s="99"/>
      <c r="B243" s="102" t="s">
        <v>407</v>
      </c>
      <c r="C243" s="58" t="s">
        <v>926</v>
      </c>
      <c r="D243" s="46"/>
    </row>
    <row r="244" spans="1:4" s="44" customFormat="1" ht="12.75" customHeight="1" hidden="1">
      <c r="A244" s="99"/>
      <c r="B244" s="48" t="s">
        <v>408</v>
      </c>
      <c r="C244" s="58" t="s">
        <v>549</v>
      </c>
      <c r="D244" s="46"/>
    </row>
    <row r="245" spans="1:4" s="44" customFormat="1" ht="12.75" customHeight="1" hidden="1">
      <c r="A245" s="99"/>
      <c r="B245" s="48" t="s">
        <v>408</v>
      </c>
      <c r="C245" s="58" t="s">
        <v>550</v>
      </c>
      <c r="D245" s="46"/>
    </row>
    <row r="246" spans="1:4" s="44" customFormat="1" ht="12.75" customHeight="1" hidden="1">
      <c r="A246" s="99"/>
      <c r="B246" s="48" t="s">
        <v>408</v>
      </c>
      <c r="C246" s="58" t="s">
        <v>551</v>
      </c>
      <c r="D246" s="46"/>
    </row>
    <row r="247" spans="1:4" s="44" customFormat="1" ht="12.75" customHeight="1" hidden="1">
      <c r="A247" s="99"/>
      <c r="B247" s="48" t="s">
        <v>408</v>
      </c>
      <c r="C247" s="58" t="s">
        <v>552</v>
      </c>
      <c r="D247" s="46"/>
    </row>
    <row r="248" spans="1:4" s="44" customFormat="1" ht="12.75" customHeight="1" hidden="1">
      <c r="A248" s="99"/>
      <c r="B248" s="48" t="s">
        <v>408</v>
      </c>
      <c r="C248" s="58" t="s">
        <v>553</v>
      </c>
      <c r="D248" s="46"/>
    </row>
    <row r="249" spans="1:4" s="44" customFormat="1" ht="12.75" customHeight="1" hidden="1">
      <c r="A249" s="99"/>
      <c r="B249" s="48" t="s">
        <v>408</v>
      </c>
      <c r="C249" s="58" t="s">
        <v>554</v>
      </c>
      <c r="D249" s="46"/>
    </row>
    <row r="250" spans="1:4" s="44" customFormat="1" ht="12.75" customHeight="1" hidden="1">
      <c r="A250" s="99"/>
      <c r="B250" s="48" t="s">
        <v>408</v>
      </c>
      <c r="C250" s="58" t="s">
        <v>555</v>
      </c>
      <c r="D250" s="46"/>
    </row>
    <row r="251" spans="1:4" s="44" customFormat="1" ht="12.75" customHeight="1" hidden="1">
      <c r="A251" s="99"/>
      <c r="B251" s="48" t="s">
        <v>408</v>
      </c>
      <c r="C251" s="58" t="s">
        <v>556</v>
      </c>
      <c r="D251" s="46"/>
    </row>
    <row r="252" spans="1:4" s="44" customFormat="1" ht="12.75" customHeight="1" hidden="1">
      <c r="A252" s="99"/>
      <c r="B252" s="48" t="s">
        <v>408</v>
      </c>
      <c r="C252" s="58" t="s">
        <v>557</v>
      </c>
      <c r="D252" s="46"/>
    </row>
    <row r="253" spans="1:4" s="44" customFormat="1" ht="12.75" customHeight="1" hidden="1">
      <c r="A253" s="99"/>
      <c r="B253" s="48" t="s">
        <v>408</v>
      </c>
      <c r="C253" s="58" t="s">
        <v>558</v>
      </c>
      <c r="D253" s="46"/>
    </row>
    <row r="254" spans="1:4" s="44" customFormat="1" ht="12.75" customHeight="1" hidden="1">
      <c r="A254" s="99"/>
      <c r="B254" s="48" t="s">
        <v>408</v>
      </c>
      <c r="C254" s="58" t="s">
        <v>139</v>
      </c>
      <c r="D254" s="46"/>
    </row>
    <row r="255" spans="1:4" s="44" customFormat="1" ht="12.75" customHeight="1" hidden="1">
      <c r="A255" s="99"/>
      <c r="B255" s="48" t="s">
        <v>408</v>
      </c>
      <c r="C255" s="58" t="s">
        <v>140</v>
      </c>
      <c r="D255" s="46"/>
    </row>
    <row r="256" spans="1:4" s="44" customFormat="1" ht="12.75" customHeight="1" hidden="1">
      <c r="A256" s="99"/>
      <c r="B256" s="48" t="s">
        <v>408</v>
      </c>
      <c r="C256" s="58" t="s">
        <v>141</v>
      </c>
      <c r="D256" s="46"/>
    </row>
    <row r="257" spans="1:4" s="44" customFormat="1" ht="12.75" customHeight="1" hidden="1">
      <c r="A257" s="99"/>
      <c r="B257" s="48" t="s">
        <v>408</v>
      </c>
      <c r="C257" s="58" t="s">
        <v>142</v>
      </c>
      <c r="D257" s="46"/>
    </row>
    <row r="258" spans="1:4" s="44" customFormat="1" ht="12.75" customHeight="1" hidden="1">
      <c r="A258" s="99"/>
      <c r="B258" s="48" t="s">
        <v>408</v>
      </c>
      <c r="C258" s="58" t="s">
        <v>143</v>
      </c>
      <c r="D258" s="46"/>
    </row>
    <row r="259" spans="1:4" s="44" customFormat="1" ht="12.75" customHeight="1" hidden="1">
      <c r="A259" s="99"/>
      <c r="B259" s="48" t="s">
        <v>408</v>
      </c>
      <c r="C259" s="58" t="s">
        <v>144</v>
      </c>
      <c r="D259" s="46"/>
    </row>
    <row r="260" spans="1:4" s="44" customFormat="1" ht="12.75" customHeight="1" hidden="1">
      <c r="A260" s="99"/>
      <c r="B260" s="48" t="s">
        <v>408</v>
      </c>
      <c r="C260" s="58" t="s">
        <v>145</v>
      </c>
      <c r="D260" s="46"/>
    </row>
    <row r="261" spans="1:4" s="44" customFormat="1" ht="12.75" customHeight="1" hidden="1">
      <c r="A261" s="99"/>
      <c r="B261" s="48" t="s">
        <v>408</v>
      </c>
      <c r="C261" s="58" t="s">
        <v>146</v>
      </c>
      <c r="D261" s="46"/>
    </row>
    <row r="262" spans="1:4" s="44" customFormat="1" ht="12.75" customHeight="1" hidden="1">
      <c r="A262" s="99"/>
      <c r="B262" s="48" t="s">
        <v>408</v>
      </c>
      <c r="C262" s="58" t="s">
        <v>147</v>
      </c>
      <c r="D262" s="46"/>
    </row>
    <row r="263" spans="1:4" s="44" customFormat="1" ht="12.75" customHeight="1" hidden="1">
      <c r="A263" s="99"/>
      <c r="B263" s="48" t="s">
        <v>408</v>
      </c>
      <c r="C263" s="58" t="s">
        <v>302</v>
      </c>
      <c r="D263" s="46"/>
    </row>
    <row r="264" spans="1:4" s="44" customFormat="1" ht="12.75" customHeight="1" hidden="1">
      <c r="A264" s="99"/>
      <c r="B264" s="48" t="s">
        <v>408</v>
      </c>
      <c r="C264" s="58" t="s">
        <v>148</v>
      </c>
      <c r="D264" s="46"/>
    </row>
    <row r="265" spans="1:4" s="44" customFormat="1" ht="12.75" customHeight="1" hidden="1">
      <c r="A265" s="99"/>
      <c r="B265" s="48" t="s">
        <v>408</v>
      </c>
      <c r="C265" s="58" t="s">
        <v>747</v>
      </c>
      <c r="D265" s="46"/>
    </row>
    <row r="266" spans="1:4" s="44" customFormat="1" ht="12.75" customHeight="1" hidden="1">
      <c r="A266" s="99"/>
      <c r="B266" s="48" t="s">
        <v>408</v>
      </c>
      <c r="C266" s="58" t="s">
        <v>927</v>
      </c>
      <c r="D266" s="46"/>
    </row>
    <row r="267" spans="1:4" s="44" customFormat="1" ht="12.75" customHeight="1" hidden="1">
      <c r="A267" s="99"/>
      <c r="B267" s="48" t="s">
        <v>408</v>
      </c>
      <c r="C267" s="58" t="s">
        <v>928</v>
      </c>
      <c r="D267" s="46"/>
    </row>
    <row r="268" spans="1:4" s="44" customFormat="1" ht="12.75" customHeight="1" hidden="1">
      <c r="A268" s="99"/>
      <c r="B268" s="48" t="s">
        <v>409</v>
      </c>
      <c r="C268" s="58" t="s">
        <v>559</v>
      </c>
      <c r="D268" s="46"/>
    </row>
    <row r="269" spans="1:4" s="44" customFormat="1" ht="12.75" customHeight="1" hidden="1">
      <c r="A269" s="99"/>
      <c r="B269" s="48" t="s">
        <v>409</v>
      </c>
      <c r="C269" s="58" t="s">
        <v>560</v>
      </c>
      <c r="D269" s="46"/>
    </row>
    <row r="270" spans="1:4" s="44" customFormat="1" ht="12.75" customHeight="1" hidden="1">
      <c r="A270" s="99"/>
      <c r="B270" s="48" t="s">
        <v>409</v>
      </c>
      <c r="C270" s="58" t="s">
        <v>303</v>
      </c>
      <c r="D270" s="46"/>
    </row>
    <row r="271" spans="1:4" s="44" customFormat="1" ht="12.75" customHeight="1" hidden="1">
      <c r="A271" s="99"/>
      <c r="B271" s="48" t="s">
        <v>409</v>
      </c>
      <c r="C271" s="58" t="s">
        <v>304</v>
      </c>
      <c r="D271" s="46"/>
    </row>
    <row r="272" spans="1:4" s="44" customFormat="1" ht="12.75" customHeight="1" hidden="1">
      <c r="A272" s="99"/>
      <c r="B272" s="48" t="s">
        <v>409</v>
      </c>
      <c r="C272" s="58" t="s">
        <v>90</v>
      </c>
      <c r="D272" s="46"/>
    </row>
    <row r="273" spans="1:4" s="44" customFormat="1" ht="12.75" customHeight="1" hidden="1">
      <c r="A273" s="99"/>
      <c r="B273" s="48" t="s">
        <v>409</v>
      </c>
      <c r="C273" s="58" t="s">
        <v>318</v>
      </c>
      <c r="D273" s="46"/>
    </row>
    <row r="274" spans="1:4" s="44" customFormat="1" ht="12.75" customHeight="1" hidden="1">
      <c r="A274" s="99"/>
      <c r="B274" s="48" t="s">
        <v>410</v>
      </c>
      <c r="C274" s="58" t="s">
        <v>561</v>
      </c>
      <c r="D274" s="46"/>
    </row>
    <row r="275" spans="1:4" s="44" customFormat="1" ht="12.75" customHeight="1" hidden="1">
      <c r="A275" s="99"/>
      <c r="B275" s="48" t="s">
        <v>410</v>
      </c>
      <c r="C275" s="58" t="s">
        <v>305</v>
      </c>
      <c r="D275" s="46"/>
    </row>
    <row r="276" spans="1:4" s="44" customFormat="1" ht="12.75" customHeight="1" hidden="1">
      <c r="A276" s="99"/>
      <c r="B276" s="48" t="s">
        <v>410</v>
      </c>
      <c r="C276" s="58" t="s">
        <v>306</v>
      </c>
      <c r="D276" s="46"/>
    </row>
    <row r="277" spans="1:4" s="44" customFormat="1" ht="12.75" customHeight="1" hidden="1">
      <c r="A277" s="99"/>
      <c r="B277" s="48" t="s">
        <v>410</v>
      </c>
      <c r="C277" s="58" t="s">
        <v>688</v>
      </c>
      <c r="D277" s="46"/>
    </row>
    <row r="278" spans="1:4" s="44" customFormat="1" ht="12.75" customHeight="1" hidden="1">
      <c r="A278" s="99"/>
      <c r="B278" s="48" t="s">
        <v>410</v>
      </c>
      <c r="C278" s="58" t="s">
        <v>689</v>
      </c>
      <c r="D278" s="46"/>
    </row>
    <row r="279" spans="1:4" s="44" customFormat="1" ht="12.75" customHeight="1" hidden="1">
      <c r="A279" s="99"/>
      <c r="B279" s="48" t="s">
        <v>410</v>
      </c>
      <c r="C279" s="58" t="s">
        <v>91</v>
      </c>
      <c r="D279" s="46"/>
    </row>
    <row r="280" spans="1:4" s="44" customFormat="1" ht="12.75" customHeight="1" hidden="1">
      <c r="A280" s="99"/>
      <c r="B280" s="48" t="s">
        <v>410</v>
      </c>
      <c r="C280" s="58" t="s">
        <v>92</v>
      </c>
      <c r="D280" s="46"/>
    </row>
    <row r="281" spans="1:4" s="44" customFormat="1" ht="12.75" customHeight="1" hidden="1">
      <c r="A281" s="99"/>
      <c r="B281" s="48" t="s">
        <v>532</v>
      </c>
      <c r="C281" s="58" t="s">
        <v>690</v>
      </c>
      <c r="D281" s="46"/>
    </row>
    <row r="282" spans="1:4" s="44" customFormat="1" ht="12.75" customHeight="1" hidden="1">
      <c r="A282" s="99"/>
      <c r="B282" s="48" t="s">
        <v>532</v>
      </c>
      <c r="C282" s="58" t="s">
        <v>307</v>
      </c>
      <c r="D282" s="46"/>
    </row>
    <row r="283" spans="1:4" s="44" customFormat="1" ht="12.75" customHeight="1" hidden="1">
      <c r="A283" s="99"/>
      <c r="B283" s="48" t="s">
        <v>532</v>
      </c>
      <c r="C283" s="58" t="s">
        <v>308</v>
      </c>
      <c r="D283" s="46"/>
    </row>
    <row r="284" spans="1:4" s="44" customFormat="1" ht="12.75" customHeight="1" hidden="1">
      <c r="A284" s="99"/>
      <c r="B284" s="48" t="s">
        <v>532</v>
      </c>
      <c r="C284" s="58" t="s">
        <v>691</v>
      </c>
      <c r="D284" s="46"/>
    </row>
    <row r="285" spans="1:4" s="44" customFormat="1" ht="12.75" customHeight="1" hidden="1">
      <c r="A285" s="99"/>
      <c r="B285" s="48" t="s">
        <v>532</v>
      </c>
      <c r="C285" s="58" t="s">
        <v>692</v>
      </c>
      <c r="D285" s="46"/>
    </row>
    <row r="286" spans="1:4" s="44" customFormat="1" ht="12.75" customHeight="1" hidden="1">
      <c r="A286" s="99"/>
      <c r="B286" s="48" t="s">
        <v>532</v>
      </c>
      <c r="C286" s="58" t="s">
        <v>693</v>
      </c>
      <c r="D286" s="46"/>
    </row>
    <row r="287" spans="1:4" s="44" customFormat="1" ht="12.75" customHeight="1" hidden="1">
      <c r="A287" s="99"/>
      <c r="B287" s="48" t="s">
        <v>532</v>
      </c>
      <c r="C287" s="58" t="s">
        <v>694</v>
      </c>
      <c r="D287" s="46"/>
    </row>
    <row r="288" spans="1:4" s="44" customFormat="1" ht="12.75" customHeight="1" hidden="1">
      <c r="A288" s="99"/>
      <c r="B288" s="48" t="s">
        <v>532</v>
      </c>
      <c r="C288" s="58" t="s">
        <v>695</v>
      </c>
      <c r="D288" s="46"/>
    </row>
    <row r="289" spans="1:4" s="44" customFormat="1" ht="12.75" customHeight="1" hidden="1">
      <c r="A289" s="99"/>
      <c r="B289" s="48" t="s">
        <v>532</v>
      </c>
      <c r="C289" s="58" t="s">
        <v>696</v>
      </c>
      <c r="D289" s="46"/>
    </row>
    <row r="290" spans="1:4" s="44" customFormat="1" ht="12.75" customHeight="1" hidden="1">
      <c r="A290" s="99"/>
      <c r="B290" s="48" t="s">
        <v>341</v>
      </c>
      <c r="C290" s="58" t="s">
        <v>697</v>
      </c>
      <c r="D290" s="46"/>
    </row>
    <row r="291" spans="1:4" s="44" customFormat="1" ht="12.75" customHeight="1" hidden="1">
      <c r="A291" s="99"/>
      <c r="B291" s="48" t="s">
        <v>341</v>
      </c>
      <c r="C291" s="58" t="s">
        <v>698</v>
      </c>
      <c r="D291" s="46"/>
    </row>
    <row r="292" spans="1:4" s="44" customFormat="1" ht="12.75" customHeight="1" hidden="1">
      <c r="A292" s="99"/>
      <c r="B292" s="48" t="s">
        <v>341</v>
      </c>
      <c r="C292" s="58" t="s">
        <v>699</v>
      </c>
      <c r="D292" s="46"/>
    </row>
    <row r="293" spans="1:4" s="44" customFormat="1" ht="12.75" customHeight="1" hidden="1">
      <c r="A293" s="99"/>
      <c r="B293" s="48" t="s">
        <v>341</v>
      </c>
      <c r="C293" s="58" t="s">
        <v>309</v>
      </c>
      <c r="D293" s="46"/>
    </row>
    <row r="294" spans="1:4" s="44" customFormat="1" ht="12.75" customHeight="1" hidden="1">
      <c r="A294" s="99"/>
      <c r="B294" s="48" t="s">
        <v>341</v>
      </c>
      <c r="C294" s="58" t="s">
        <v>700</v>
      </c>
      <c r="D294" s="46"/>
    </row>
    <row r="295" spans="1:4" s="44" customFormat="1" ht="12.75" customHeight="1" hidden="1">
      <c r="A295" s="99"/>
      <c r="B295" s="48" t="s">
        <v>341</v>
      </c>
      <c r="C295" s="58" t="s">
        <v>310</v>
      </c>
      <c r="D295" s="46"/>
    </row>
    <row r="296" spans="1:4" s="44" customFormat="1" ht="12.75" customHeight="1" hidden="1">
      <c r="A296" s="99"/>
      <c r="B296" s="48" t="s">
        <v>341</v>
      </c>
      <c r="C296" s="58" t="s">
        <v>311</v>
      </c>
      <c r="D296" s="46"/>
    </row>
    <row r="297" spans="1:4" s="44" customFormat="1" ht="12.75" customHeight="1" hidden="1">
      <c r="A297" s="99"/>
      <c r="B297" s="48" t="s">
        <v>341</v>
      </c>
      <c r="C297" s="58" t="s">
        <v>701</v>
      </c>
      <c r="D297" s="46"/>
    </row>
    <row r="298" spans="1:4" s="44" customFormat="1" ht="12.75" customHeight="1" hidden="1">
      <c r="A298" s="99"/>
      <c r="B298" s="48" t="s">
        <v>341</v>
      </c>
      <c r="C298" s="58" t="s">
        <v>702</v>
      </c>
      <c r="D298" s="46"/>
    </row>
    <row r="299" spans="1:4" s="44" customFormat="1" ht="12.75" customHeight="1" hidden="1">
      <c r="A299" s="99"/>
      <c r="B299" s="48" t="s">
        <v>341</v>
      </c>
      <c r="C299" s="58" t="s">
        <v>703</v>
      </c>
      <c r="D299" s="46"/>
    </row>
    <row r="300" spans="1:4" s="44" customFormat="1" ht="12.75" customHeight="1" hidden="1">
      <c r="A300" s="99"/>
      <c r="B300" s="48" t="s">
        <v>341</v>
      </c>
      <c r="C300" s="58" t="s">
        <v>704</v>
      </c>
      <c r="D300" s="46"/>
    </row>
    <row r="301" spans="1:4" s="44" customFormat="1" ht="12.75" customHeight="1" hidden="1">
      <c r="A301" s="99"/>
      <c r="B301" s="48" t="s">
        <v>341</v>
      </c>
      <c r="C301" s="58" t="s">
        <v>242</v>
      </c>
      <c r="D301" s="46"/>
    </row>
    <row r="302" spans="1:4" s="44" customFormat="1" ht="12.75" customHeight="1" hidden="1">
      <c r="A302" s="99"/>
      <c r="B302" s="48" t="s">
        <v>341</v>
      </c>
      <c r="C302" s="58" t="s">
        <v>929</v>
      </c>
      <c r="D302" s="46"/>
    </row>
    <row r="303" spans="1:4" s="44" customFormat="1" ht="12.75" customHeight="1" hidden="1">
      <c r="A303" s="99"/>
      <c r="B303" s="48" t="s">
        <v>411</v>
      </c>
      <c r="C303" s="58" t="s">
        <v>243</v>
      </c>
      <c r="D303" s="46"/>
    </row>
    <row r="304" spans="1:4" s="44" customFormat="1" ht="12.75" customHeight="1" hidden="1">
      <c r="A304" s="99"/>
      <c r="B304" s="48" t="s">
        <v>411</v>
      </c>
      <c r="C304" s="58" t="s">
        <v>244</v>
      </c>
      <c r="D304" s="46"/>
    </row>
    <row r="305" spans="1:4" s="44" customFormat="1" ht="12.75" customHeight="1" hidden="1">
      <c r="A305" s="99"/>
      <c r="B305" s="48" t="s">
        <v>411</v>
      </c>
      <c r="C305" s="58" t="s">
        <v>245</v>
      </c>
      <c r="D305" s="46"/>
    </row>
    <row r="306" spans="1:4" s="44" customFormat="1" ht="12.75" customHeight="1" hidden="1">
      <c r="A306" s="99"/>
      <c r="B306" s="48" t="s">
        <v>411</v>
      </c>
      <c r="C306" s="58" t="s">
        <v>246</v>
      </c>
      <c r="D306" s="46"/>
    </row>
    <row r="307" spans="1:4" s="44" customFormat="1" ht="12.75" customHeight="1" hidden="1">
      <c r="A307" s="99"/>
      <c r="B307" s="48" t="s">
        <v>411</v>
      </c>
      <c r="C307" s="58" t="s">
        <v>247</v>
      </c>
      <c r="D307" s="46"/>
    </row>
    <row r="308" spans="1:4" s="44" customFormat="1" ht="12.75" customHeight="1" hidden="1">
      <c r="A308" s="99"/>
      <c r="B308" s="48" t="s">
        <v>411</v>
      </c>
      <c r="C308" s="57" t="s">
        <v>248</v>
      </c>
      <c r="D308" s="46"/>
    </row>
    <row r="309" spans="1:4" s="44" customFormat="1" ht="12.75" customHeight="1" hidden="1">
      <c r="A309" s="99"/>
      <c r="B309" s="48" t="s">
        <v>411</v>
      </c>
      <c r="C309" s="57" t="s">
        <v>249</v>
      </c>
      <c r="D309" s="46"/>
    </row>
    <row r="310" spans="1:4" s="44" customFormat="1" ht="12.75" customHeight="1" hidden="1">
      <c r="A310" s="99"/>
      <c r="B310" s="48" t="s">
        <v>411</v>
      </c>
      <c r="C310" s="57" t="s">
        <v>250</v>
      </c>
      <c r="D310" s="46"/>
    </row>
    <row r="311" spans="1:4" s="44" customFormat="1" ht="12.75" customHeight="1" hidden="1">
      <c r="A311" s="99"/>
      <c r="B311" s="48" t="s">
        <v>411</v>
      </c>
      <c r="C311" s="57" t="s">
        <v>251</v>
      </c>
      <c r="D311" s="46"/>
    </row>
    <row r="312" spans="1:4" s="44" customFormat="1" ht="12.75" customHeight="1" hidden="1">
      <c r="A312" s="99"/>
      <c r="B312" s="48" t="s">
        <v>411</v>
      </c>
      <c r="C312" s="57" t="s">
        <v>252</v>
      </c>
      <c r="D312" s="46"/>
    </row>
    <row r="313" spans="1:4" s="44" customFormat="1" ht="12.75" customHeight="1" hidden="1">
      <c r="A313" s="99"/>
      <c r="B313" s="48" t="s">
        <v>411</v>
      </c>
      <c r="C313" s="57" t="s">
        <v>253</v>
      </c>
      <c r="D313" s="46"/>
    </row>
    <row r="314" spans="1:4" s="44" customFormat="1" ht="12.75" customHeight="1" hidden="1">
      <c r="A314" s="99"/>
      <c r="B314" s="48" t="s">
        <v>411</v>
      </c>
      <c r="C314" s="57" t="s">
        <v>254</v>
      </c>
      <c r="D314" s="46"/>
    </row>
    <row r="315" spans="1:4" s="44" customFormat="1" ht="12.75" customHeight="1" hidden="1">
      <c r="A315" s="99"/>
      <c r="B315" s="48" t="s">
        <v>411</v>
      </c>
      <c r="C315" s="57" t="s">
        <v>255</v>
      </c>
      <c r="D315" s="46"/>
    </row>
    <row r="316" spans="1:4" s="44" customFormat="1" ht="12.75" customHeight="1" hidden="1">
      <c r="A316" s="99"/>
      <c r="B316" s="48" t="s">
        <v>411</v>
      </c>
      <c r="C316" s="57" t="s">
        <v>256</v>
      </c>
      <c r="D316" s="46"/>
    </row>
    <row r="317" spans="1:4" s="44" customFormat="1" ht="12.75" customHeight="1" hidden="1">
      <c r="A317" s="99"/>
      <c r="B317" s="48" t="s">
        <v>411</v>
      </c>
      <c r="C317" s="57" t="s">
        <v>257</v>
      </c>
      <c r="D317" s="46"/>
    </row>
    <row r="318" spans="1:4" s="44" customFormat="1" ht="12.75" customHeight="1" hidden="1">
      <c r="A318" s="99"/>
      <c r="B318" s="48" t="s">
        <v>411</v>
      </c>
      <c r="C318" s="57" t="s">
        <v>258</v>
      </c>
      <c r="D318" s="46"/>
    </row>
    <row r="319" spans="1:4" s="44" customFormat="1" ht="12.75" customHeight="1" hidden="1">
      <c r="A319" s="99"/>
      <c r="B319" s="48" t="s">
        <v>411</v>
      </c>
      <c r="C319" s="57" t="s">
        <v>259</v>
      </c>
      <c r="D319" s="46"/>
    </row>
    <row r="320" spans="1:4" s="44" customFormat="1" ht="12.75" customHeight="1" hidden="1">
      <c r="A320" s="99"/>
      <c r="B320" s="48" t="s">
        <v>412</v>
      </c>
      <c r="C320" s="58" t="s">
        <v>260</v>
      </c>
      <c r="D320" s="46"/>
    </row>
    <row r="321" spans="1:4" s="44" customFormat="1" ht="12.75" customHeight="1" hidden="1">
      <c r="A321" s="99"/>
      <c r="B321" s="48" t="s">
        <v>412</v>
      </c>
      <c r="C321" s="58" t="s">
        <v>152</v>
      </c>
      <c r="D321" s="46"/>
    </row>
    <row r="322" spans="1:3" s="44" customFormat="1" ht="12.75" customHeight="1" hidden="1">
      <c r="A322" s="99"/>
      <c r="B322" s="48" t="s">
        <v>412</v>
      </c>
      <c r="C322" s="58" t="s">
        <v>153</v>
      </c>
    </row>
    <row r="323" spans="1:3" s="44" customFormat="1" ht="12.75" customHeight="1" hidden="1">
      <c r="A323" s="99"/>
      <c r="B323" s="48" t="s">
        <v>412</v>
      </c>
      <c r="C323" s="58" t="s">
        <v>562</v>
      </c>
    </row>
    <row r="324" spans="1:3" s="44" customFormat="1" ht="12.75" customHeight="1" hidden="1">
      <c r="A324" s="99"/>
      <c r="B324" s="48" t="s">
        <v>413</v>
      </c>
      <c r="C324" s="58" t="s">
        <v>563</v>
      </c>
    </row>
    <row r="325" spans="1:3" s="44" customFormat="1" ht="12.75" customHeight="1" hidden="1">
      <c r="A325" s="99"/>
      <c r="B325" s="48" t="s">
        <v>413</v>
      </c>
      <c r="C325" s="58" t="s">
        <v>154</v>
      </c>
    </row>
    <row r="326" spans="1:3" s="44" customFormat="1" ht="12.75" customHeight="1" hidden="1">
      <c r="A326" s="99"/>
      <c r="B326" s="48" t="s">
        <v>342</v>
      </c>
      <c r="C326" s="58" t="s">
        <v>155</v>
      </c>
    </row>
    <row r="327" spans="1:6" ht="12.75" customHeight="1" hidden="1">
      <c r="A327" s="99"/>
      <c r="B327" s="48" t="s">
        <v>342</v>
      </c>
      <c r="C327" s="58" t="s">
        <v>156</v>
      </c>
      <c r="F327" s="44"/>
    </row>
    <row r="328" spans="1:6" ht="12.75" customHeight="1" hidden="1">
      <c r="A328" s="99"/>
      <c r="B328" s="48" t="s">
        <v>342</v>
      </c>
      <c r="C328" s="58" t="s">
        <v>157</v>
      </c>
      <c r="F328" s="44"/>
    </row>
    <row r="329" spans="1:6" ht="12.75" customHeight="1" hidden="1">
      <c r="A329" s="99"/>
      <c r="B329" s="48" t="s">
        <v>342</v>
      </c>
      <c r="C329" s="58" t="s">
        <v>158</v>
      </c>
      <c r="F329" s="44"/>
    </row>
    <row r="330" spans="1:6" ht="12.75" customHeight="1" hidden="1">
      <c r="A330" s="99"/>
      <c r="B330" s="48" t="s">
        <v>342</v>
      </c>
      <c r="C330" s="58" t="s">
        <v>159</v>
      </c>
      <c r="F330" s="44"/>
    </row>
    <row r="331" spans="1:6" ht="12.75" customHeight="1" hidden="1">
      <c r="A331" s="99"/>
      <c r="B331" s="48" t="s">
        <v>342</v>
      </c>
      <c r="C331" s="58" t="s">
        <v>160</v>
      </c>
      <c r="F331" s="44"/>
    </row>
    <row r="332" spans="1:6" ht="12.75" hidden="1">
      <c r="A332" s="99"/>
      <c r="B332" s="48" t="s">
        <v>342</v>
      </c>
      <c r="C332" s="58" t="s">
        <v>161</v>
      </c>
      <c r="F332" s="44"/>
    </row>
    <row r="333" spans="1:6" ht="12.75" hidden="1">
      <c r="A333" s="99"/>
      <c r="B333" s="48" t="s">
        <v>342</v>
      </c>
      <c r="C333" s="58" t="s">
        <v>162</v>
      </c>
      <c r="F333" s="44"/>
    </row>
    <row r="334" spans="1:6" ht="12.75" hidden="1">
      <c r="A334" s="99"/>
      <c r="B334" s="48" t="s">
        <v>342</v>
      </c>
      <c r="C334" s="58" t="s">
        <v>163</v>
      </c>
      <c r="F334" s="44"/>
    </row>
    <row r="335" spans="1:6" ht="12.75" hidden="1">
      <c r="A335" s="99"/>
      <c r="B335" s="48" t="s">
        <v>342</v>
      </c>
      <c r="C335" s="58" t="s">
        <v>164</v>
      </c>
      <c r="F335" s="44"/>
    </row>
    <row r="336" spans="1:6" ht="12.75" hidden="1">
      <c r="A336" s="99"/>
      <c r="B336" s="48" t="s">
        <v>342</v>
      </c>
      <c r="C336" s="58" t="s">
        <v>165</v>
      </c>
      <c r="F336" s="44"/>
    </row>
    <row r="337" spans="1:6" ht="12.75" hidden="1">
      <c r="A337" s="99"/>
      <c r="B337" s="48" t="s">
        <v>342</v>
      </c>
      <c r="C337" s="58" t="s">
        <v>166</v>
      </c>
      <c r="F337" s="44"/>
    </row>
    <row r="338" spans="1:6" ht="12.75" hidden="1">
      <c r="A338" s="99"/>
      <c r="B338" s="48" t="s">
        <v>342</v>
      </c>
      <c r="C338" s="58" t="s">
        <v>167</v>
      </c>
      <c r="F338" s="44"/>
    </row>
    <row r="339" spans="1:3" ht="12.75" hidden="1">
      <c r="A339" s="99"/>
      <c r="B339" s="48" t="s">
        <v>342</v>
      </c>
      <c r="C339" s="58" t="s">
        <v>168</v>
      </c>
    </row>
    <row r="340" spans="1:3" ht="12.75" hidden="1">
      <c r="A340" s="99"/>
      <c r="B340" s="48" t="s">
        <v>342</v>
      </c>
      <c r="C340" s="58" t="s">
        <v>169</v>
      </c>
    </row>
    <row r="341" spans="1:3" ht="12.75" hidden="1">
      <c r="A341" s="99"/>
      <c r="B341" s="48" t="s">
        <v>342</v>
      </c>
      <c r="C341" s="58" t="s">
        <v>170</v>
      </c>
    </row>
    <row r="342" spans="1:3" ht="12.75" hidden="1">
      <c r="A342" s="99"/>
      <c r="B342" s="48" t="s">
        <v>342</v>
      </c>
      <c r="C342" s="58" t="s">
        <v>172</v>
      </c>
    </row>
    <row r="343" spans="1:3" ht="12.75" hidden="1">
      <c r="A343" s="99"/>
      <c r="B343" s="48" t="s">
        <v>342</v>
      </c>
      <c r="C343" s="58" t="s">
        <v>173</v>
      </c>
    </row>
    <row r="344" spans="1:3" ht="12.75" hidden="1">
      <c r="A344" s="99"/>
      <c r="B344" s="48" t="s">
        <v>342</v>
      </c>
      <c r="C344" s="58" t="s">
        <v>174</v>
      </c>
    </row>
    <row r="345" spans="1:3" ht="12.75" hidden="1">
      <c r="A345" s="99"/>
      <c r="B345" s="48" t="s">
        <v>342</v>
      </c>
      <c r="C345" s="58" t="s">
        <v>175</v>
      </c>
    </row>
    <row r="346" spans="1:3" ht="12.75" hidden="1">
      <c r="A346" s="99"/>
      <c r="B346" s="48" t="s">
        <v>342</v>
      </c>
      <c r="C346" s="58" t="s">
        <v>176</v>
      </c>
    </row>
    <row r="347" spans="1:3" ht="12.75" hidden="1">
      <c r="A347" s="99"/>
      <c r="B347" s="48" t="s">
        <v>342</v>
      </c>
      <c r="C347" s="58" t="s">
        <v>177</v>
      </c>
    </row>
    <row r="348" spans="1:3" ht="12.75" hidden="1">
      <c r="A348" s="99"/>
      <c r="B348" s="48" t="s">
        <v>342</v>
      </c>
      <c r="C348" s="58" t="s">
        <v>178</v>
      </c>
    </row>
    <row r="349" spans="1:3" ht="12.75" hidden="1">
      <c r="A349" s="99"/>
      <c r="B349" s="48" t="s">
        <v>342</v>
      </c>
      <c r="C349" s="58" t="s">
        <v>564</v>
      </c>
    </row>
    <row r="350" spans="1:3" ht="12.75" hidden="1">
      <c r="A350" s="99"/>
      <c r="B350" s="48" t="s">
        <v>342</v>
      </c>
      <c r="C350" s="58" t="s">
        <v>179</v>
      </c>
    </row>
    <row r="351" spans="1:3" ht="12.75" hidden="1">
      <c r="A351" s="99"/>
      <c r="B351" s="48" t="s">
        <v>342</v>
      </c>
      <c r="C351" s="58" t="s">
        <v>180</v>
      </c>
    </row>
    <row r="352" spans="1:3" ht="12.75" hidden="1">
      <c r="A352" s="99"/>
      <c r="B352" s="48" t="s">
        <v>342</v>
      </c>
      <c r="C352" s="58" t="s">
        <v>228</v>
      </c>
    </row>
    <row r="353" spans="1:3" ht="12.75" hidden="1">
      <c r="A353" s="99"/>
      <c r="B353" s="48" t="s">
        <v>342</v>
      </c>
      <c r="C353" s="58" t="s">
        <v>229</v>
      </c>
    </row>
    <row r="354" spans="1:3" ht="12.75" hidden="1">
      <c r="A354" s="99"/>
      <c r="B354" s="48" t="s">
        <v>342</v>
      </c>
      <c r="C354" s="58" t="s">
        <v>230</v>
      </c>
    </row>
    <row r="355" spans="1:3" ht="12.75" hidden="1">
      <c r="A355" s="99"/>
      <c r="B355" s="48" t="s">
        <v>342</v>
      </c>
      <c r="C355" s="58" t="s">
        <v>231</v>
      </c>
    </row>
    <row r="356" spans="1:3" ht="12.75" hidden="1">
      <c r="A356" s="99"/>
      <c r="B356" s="48" t="s">
        <v>342</v>
      </c>
      <c r="C356" s="58" t="s">
        <v>232</v>
      </c>
    </row>
    <row r="357" spans="1:3" ht="12.75" hidden="1">
      <c r="A357" s="99"/>
      <c r="B357" s="48" t="s">
        <v>342</v>
      </c>
      <c r="C357" s="58" t="s">
        <v>233</v>
      </c>
    </row>
    <row r="358" spans="1:3" ht="12.75" hidden="1">
      <c r="A358" s="99"/>
      <c r="B358" s="48" t="s">
        <v>342</v>
      </c>
      <c r="C358" s="58" t="s">
        <v>234</v>
      </c>
    </row>
    <row r="359" spans="1:3" ht="12.75" hidden="1">
      <c r="A359" s="99"/>
      <c r="B359" s="48" t="s">
        <v>342</v>
      </c>
      <c r="C359" s="58" t="s">
        <v>235</v>
      </c>
    </row>
    <row r="360" spans="1:3" ht="12.75" hidden="1">
      <c r="A360" s="103"/>
      <c r="B360" s="48" t="s">
        <v>342</v>
      </c>
      <c r="C360" s="58" t="s">
        <v>236</v>
      </c>
    </row>
    <row r="361" spans="1:3" ht="12.75" hidden="1">
      <c r="A361" s="103"/>
      <c r="B361" s="48" t="s">
        <v>342</v>
      </c>
      <c r="C361" s="58" t="s">
        <v>237</v>
      </c>
    </row>
    <row r="362" spans="1:3" ht="12.75" hidden="1">
      <c r="A362" s="103"/>
      <c r="B362" s="48" t="s">
        <v>342</v>
      </c>
      <c r="C362" s="58" t="s">
        <v>238</v>
      </c>
    </row>
    <row r="363" spans="1:3" ht="12.75" hidden="1">
      <c r="A363" s="103"/>
      <c r="B363" s="48" t="s">
        <v>342</v>
      </c>
      <c r="C363" s="58" t="s">
        <v>608</v>
      </c>
    </row>
    <row r="364" spans="1:3" ht="12.75" hidden="1">
      <c r="A364" s="103"/>
      <c r="B364" s="48" t="s">
        <v>342</v>
      </c>
      <c r="C364" s="58" t="s">
        <v>609</v>
      </c>
    </row>
    <row r="365" spans="2:3" ht="12.75" hidden="1">
      <c r="B365" s="48" t="s">
        <v>342</v>
      </c>
      <c r="C365" s="58" t="s">
        <v>610</v>
      </c>
    </row>
    <row r="366" spans="2:3" ht="12.75" hidden="1">
      <c r="B366" s="48" t="s">
        <v>342</v>
      </c>
      <c r="C366" s="58" t="s">
        <v>611</v>
      </c>
    </row>
    <row r="367" spans="2:3" ht="12.75" hidden="1">
      <c r="B367" s="48" t="s">
        <v>342</v>
      </c>
      <c r="C367" s="58" t="s">
        <v>612</v>
      </c>
    </row>
    <row r="368" spans="2:3" ht="12.75" hidden="1">
      <c r="B368" s="48" t="s">
        <v>342</v>
      </c>
      <c r="C368" s="58" t="s">
        <v>613</v>
      </c>
    </row>
    <row r="369" spans="2:3" ht="12.75" hidden="1">
      <c r="B369" s="48" t="s">
        <v>342</v>
      </c>
      <c r="C369" s="58" t="s">
        <v>614</v>
      </c>
    </row>
    <row r="370" spans="2:3" ht="12.75" hidden="1">
      <c r="B370" s="48" t="s">
        <v>342</v>
      </c>
      <c r="C370" s="58" t="s">
        <v>615</v>
      </c>
    </row>
    <row r="371" spans="2:3" ht="12.75" hidden="1">
      <c r="B371" s="48" t="s">
        <v>342</v>
      </c>
      <c r="C371" s="58" t="s">
        <v>616</v>
      </c>
    </row>
    <row r="372" spans="2:3" ht="12.75" hidden="1">
      <c r="B372" s="48" t="s">
        <v>342</v>
      </c>
      <c r="C372" s="58" t="s">
        <v>617</v>
      </c>
    </row>
    <row r="373" spans="2:3" ht="12.75" hidden="1">
      <c r="B373" s="48" t="s">
        <v>342</v>
      </c>
      <c r="C373" s="58" t="s">
        <v>618</v>
      </c>
    </row>
    <row r="374" spans="2:3" ht="12.75" hidden="1">
      <c r="B374" s="59" t="s">
        <v>342</v>
      </c>
      <c r="C374" s="58" t="s">
        <v>619</v>
      </c>
    </row>
    <row r="375" spans="2:3" ht="12.75" hidden="1">
      <c r="B375" s="59" t="s">
        <v>342</v>
      </c>
      <c r="C375" s="58" t="s">
        <v>565</v>
      </c>
    </row>
    <row r="376" spans="2:3" ht="12.75" hidden="1">
      <c r="B376" s="59" t="s">
        <v>342</v>
      </c>
      <c r="C376" s="58" t="s">
        <v>566</v>
      </c>
    </row>
    <row r="377" spans="2:3" ht="12.75" hidden="1">
      <c r="B377" s="59">
        <v>30</v>
      </c>
      <c r="C377" s="58" t="s">
        <v>980</v>
      </c>
    </row>
    <row r="378" spans="2:3" ht="12.75" hidden="1">
      <c r="B378" s="59" t="s">
        <v>342</v>
      </c>
      <c r="C378" s="58" t="s">
        <v>567</v>
      </c>
    </row>
    <row r="379" spans="2:3" ht="12.75" hidden="1">
      <c r="B379" s="59" t="s">
        <v>342</v>
      </c>
      <c r="C379" s="58" t="s">
        <v>132</v>
      </c>
    </row>
    <row r="380" spans="2:3" ht="12.75" hidden="1">
      <c r="B380" s="59" t="s">
        <v>342</v>
      </c>
      <c r="C380" s="58" t="s">
        <v>1021</v>
      </c>
    </row>
    <row r="381" spans="2:3" ht="12.75" hidden="1">
      <c r="B381" s="59" t="s">
        <v>343</v>
      </c>
      <c r="C381" s="58" t="s">
        <v>620</v>
      </c>
    </row>
    <row r="382" ht="12.75" hidden="1"/>
    <row r="383" ht="12.75" hidden="1"/>
    <row r="384" ht="12.75" hidden="1"/>
    <row r="385" ht="12.75" hidden="1"/>
    <row r="386" ht="12.75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E32"/>
  <sheetViews>
    <sheetView showGridLines="0" showRowColHeaders="0" showZeros="0" showOutlineSymbols="0" zoomScalePageLayoutView="0" workbookViewId="0" topLeftCell="A16">
      <selection activeCell="D24" sqref="D24"/>
    </sheetView>
  </sheetViews>
  <sheetFormatPr defaultColWidth="9.140625" defaultRowHeight="12.75"/>
  <cols>
    <col min="1" max="1" width="2.8515625" style="53" customWidth="1"/>
    <col min="2" max="2" width="7.57421875" style="53" customWidth="1"/>
    <col min="3" max="3" width="63.8515625" style="53" customWidth="1"/>
    <col min="4" max="4" width="26.7109375" style="53" customWidth="1"/>
    <col min="5" max="5" width="25.00390625" style="53" bestFit="1" customWidth="1"/>
    <col min="6" max="16384" width="9.140625" style="53" customWidth="1"/>
  </cols>
  <sheetData>
    <row r="1" spans="1:5" ht="12.75">
      <c r="A1" s="64" t="s">
        <v>72</v>
      </c>
      <c r="B1" s="65"/>
      <c r="E1" s="133" t="s">
        <v>1027</v>
      </c>
    </row>
    <row r="2" spans="1:2" ht="12.75">
      <c r="A2" s="64" t="s">
        <v>400</v>
      </c>
      <c r="B2" s="65"/>
    </row>
    <row r="3" spans="1:4" ht="12.75">
      <c r="A3" s="64" t="s">
        <v>474</v>
      </c>
      <c r="B3" s="65"/>
      <c r="D3" s="320"/>
    </row>
    <row r="4" spans="1:2" ht="12.75">
      <c r="A4" s="64"/>
      <c r="B4" s="65"/>
    </row>
    <row r="5" spans="1:5" ht="33.75" customHeight="1">
      <c r="A5" s="64"/>
      <c r="B5" s="425" t="s">
        <v>1723</v>
      </c>
      <c r="C5" s="426"/>
      <c r="D5" s="426"/>
      <c r="E5" s="426"/>
    </row>
    <row r="6" spans="1:3" ht="12.75">
      <c r="A6" s="64"/>
      <c r="B6" s="65"/>
      <c r="C6" s="66"/>
    </row>
    <row r="7" spans="1:2" ht="12.75">
      <c r="A7" s="67" t="str">
        <f>"ФИЛИЈАЛА:   "&amp;Filijala</f>
        <v>ФИЛИЈАЛА:   06 НОВИ САД</v>
      </c>
      <c r="B7" s="68"/>
    </row>
    <row r="8" spans="1:2" ht="12.75">
      <c r="A8" s="67" t="str">
        <f>"ЗДРАВСТВЕНА УСТАНОВА:  "&amp;ZU</f>
        <v>ЗДРАВСТВЕНА УСТАНОВА:  00206006 ДЗ ЖАБАЉ</v>
      </c>
      <c r="B8" s="68"/>
    </row>
    <row r="9" spans="1:2" ht="12.75">
      <c r="A9" s="64"/>
      <c r="B9" s="68"/>
    </row>
    <row r="10" ht="13.5" thickBot="1">
      <c r="E10" s="54" t="s">
        <v>933</v>
      </c>
    </row>
    <row r="11" spans="1:5" ht="39.75" customHeight="1">
      <c r="A11" s="321"/>
      <c r="B11" s="281" t="s">
        <v>955</v>
      </c>
      <c r="C11" s="282" t="s">
        <v>1030</v>
      </c>
      <c r="D11" s="322" t="s">
        <v>1028</v>
      </c>
      <c r="E11" s="323" t="s">
        <v>1029</v>
      </c>
    </row>
    <row r="12" spans="1:5" ht="12.75">
      <c r="A12" s="324"/>
      <c r="B12" s="283"/>
      <c r="C12" s="280"/>
      <c r="D12" s="325">
        <v>3</v>
      </c>
      <c r="E12" s="326">
        <v>4</v>
      </c>
    </row>
    <row r="13" spans="1:5" s="328" customFormat="1" ht="21" customHeight="1">
      <c r="A13" s="327"/>
      <c r="B13" s="318" t="s">
        <v>416</v>
      </c>
      <c r="C13" s="319" t="s">
        <v>1031</v>
      </c>
      <c r="D13" s="336">
        <f>+D14+D15</f>
        <v>2446</v>
      </c>
      <c r="E13" s="337">
        <f>+E14+E15</f>
        <v>0</v>
      </c>
    </row>
    <row r="14" spans="1:5" s="328" customFormat="1" ht="21" customHeight="1">
      <c r="A14" s="327"/>
      <c r="B14" s="284"/>
      <c r="C14" s="279" t="s">
        <v>1041</v>
      </c>
      <c r="D14" s="338">
        <v>2446</v>
      </c>
      <c r="E14" s="339"/>
    </row>
    <row r="15" spans="1:5" s="328" customFormat="1" ht="21" customHeight="1">
      <c r="A15" s="329"/>
      <c r="B15" s="284"/>
      <c r="C15" s="279" t="s">
        <v>1042</v>
      </c>
      <c r="D15" s="346"/>
      <c r="E15" s="347"/>
    </row>
    <row r="16" spans="1:5" s="328" customFormat="1" ht="21" customHeight="1">
      <c r="A16" s="327"/>
      <c r="B16" s="330">
        <v>2</v>
      </c>
      <c r="C16" s="331" t="s">
        <v>1032</v>
      </c>
      <c r="D16" s="336">
        <f>SUM(D17:D31)</f>
        <v>1489</v>
      </c>
      <c r="E16" s="336">
        <f>SUM(E17:E31)</f>
        <v>0</v>
      </c>
    </row>
    <row r="17" spans="1:5" s="328" customFormat="1" ht="21" customHeight="1">
      <c r="A17" s="327"/>
      <c r="B17" s="332"/>
      <c r="C17" s="333" t="s">
        <v>1043</v>
      </c>
      <c r="D17" s="338">
        <v>1020</v>
      </c>
      <c r="E17" s="339"/>
    </row>
    <row r="18" spans="1:5" s="328" customFormat="1" ht="21" customHeight="1">
      <c r="A18" s="327"/>
      <c r="B18" s="332"/>
      <c r="C18" s="333" t="s">
        <v>1044</v>
      </c>
      <c r="D18" s="338"/>
      <c r="E18" s="339"/>
    </row>
    <row r="19" spans="2:5" s="328" customFormat="1" ht="21" customHeight="1">
      <c r="B19" s="332"/>
      <c r="C19" s="333" t="s">
        <v>1035</v>
      </c>
      <c r="D19" s="340"/>
      <c r="E19" s="341"/>
    </row>
    <row r="20" spans="2:5" s="328" customFormat="1" ht="21" customHeight="1">
      <c r="B20" s="332"/>
      <c r="C20" s="333" t="s">
        <v>1037</v>
      </c>
      <c r="D20" s="340"/>
      <c r="E20" s="341"/>
    </row>
    <row r="21" spans="2:5" s="328" customFormat="1" ht="21" customHeight="1">
      <c r="B21" s="332"/>
      <c r="C21" s="333" t="s">
        <v>1036</v>
      </c>
      <c r="D21" s="340"/>
      <c r="E21" s="341"/>
    </row>
    <row r="22" spans="2:5" s="328" customFormat="1" ht="21" customHeight="1">
      <c r="B22" s="332"/>
      <c r="C22" s="333" t="s">
        <v>1038</v>
      </c>
      <c r="D22" s="340">
        <v>127</v>
      </c>
      <c r="E22" s="341"/>
    </row>
    <row r="23" spans="2:5" s="328" customFormat="1" ht="21" customHeight="1">
      <c r="B23" s="357"/>
      <c r="C23" s="358" t="s">
        <v>1728</v>
      </c>
      <c r="D23" s="359">
        <v>342</v>
      </c>
      <c r="E23" s="360"/>
    </row>
    <row r="24" spans="2:5" s="328" customFormat="1" ht="27.75" customHeight="1">
      <c r="B24" s="357"/>
      <c r="C24" s="358" t="s">
        <v>1729</v>
      </c>
      <c r="D24" s="359"/>
      <c r="E24" s="360"/>
    </row>
    <row r="25" spans="2:5" s="328" customFormat="1" ht="21" customHeight="1">
      <c r="B25" s="357"/>
      <c r="C25" s="361" t="s">
        <v>1731</v>
      </c>
      <c r="D25" s="359"/>
      <c r="E25" s="360"/>
    </row>
    <row r="26" spans="2:5" s="328" customFormat="1" ht="21" customHeight="1">
      <c r="B26" s="357"/>
      <c r="C26" s="361" t="s">
        <v>1732</v>
      </c>
      <c r="D26" s="359"/>
      <c r="E26" s="360"/>
    </row>
    <row r="27" spans="2:5" s="328" customFormat="1" ht="21" customHeight="1">
      <c r="B27" s="357"/>
      <c r="C27" s="358" t="s">
        <v>1730</v>
      </c>
      <c r="D27" s="359"/>
      <c r="E27" s="360"/>
    </row>
    <row r="28" spans="2:5" s="328" customFormat="1" ht="21" customHeight="1">
      <c r="B28" s="357"/>
      <c r="C28" s="358" t="s">
        <v>1724</v>
      </c>
      <c r="D28" s="359"/>
      <c r="E28" s="360"/>
    </row>
    <row r="29" spans="2:5" s="328" customFormat="1" ht="21" customHeight="1">
      <c r="B29" s="357"/>
      <c r="C29" s="358" t="s">
        <v>1725</v>
      </c>
      <c r="D29" s="359"/>
      <c r="E29" s="360"/>
    </row>
    <row r="30" spans="2:5" s="328" customFormat="1" ht="21" customHeight="1">
      <c r="B30" s="357"/>
      <c r="C30" s="358" t="s">
        <v>1726</v>
      </c>
      <c r="D30" s="359"/>
      <c r="E30" s="360"/>
    </row>
    <row r="31" spans="2:5" s="328" customFormat="1" ht="21" customHeight="1">
      <c r="B31" s="357"/>
      <c r="C31" s="358" t="s">
        <v>1727</v>
      </c>
      <c r="D31" s="359"/>
      <c r="E31" s="360"/>
    </row>
    <row r="32" spans="2:5" s="328" customFormat="1" ht="21" customHeight="1" thickBot="1">
      <c r="B32" s="334"/>
      <c r="C32" s="335" t="s">
        <v>1033</v>
      </c>
      <c r="D32" s="342">
        <f>+D13+D16</f>
        <v>3935</v>
      </c>
      <c r="E32" s="343">
        <f>+E13+E16</f>
        <v>0</v>
      </c>
    </row>
  </sheetData>
  <sheetProtection password="CB01" sheet="1" objects="1" scenarios="1"/>
  <mergeCells count="1">
    <mergeCell ref="B5:E5"/>
  </mergeCells>
  <dataValidations count="1">
    <dataValidation type="whole" allowBlank="1" showInputMessage="1" showErrorMessage="1" errorTitle="UPOZORENJE" error="Niste uneli korektnu vrednost!&#10;Pokušajte ponovo!" sqref="D13:E18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993</v>
      </c>
      <c r="B1" s="215" t="s">
        <v>986</v>
      </c>
      <c r="C1" s="215" t="s">
        <v>996</v>
      </c>
      <c r="G1" s="427" t="s">
        <v>992</v>
      </c>
      <c r="H1" s="428"/>
    </row>
    <row r="2" spans="1:8" ht="14.25" customHeight="1">
      <c r="A2" s="231" t="str">
        <f>MaticniBroj</f>
        <v>08062463</v>
      </c>
      <c r="B2" s="231" t="str">
        <f>NazivKorisnika</f>
        <v>ДОМ ЗДРАВЉА ЖАБАЉ</v>
      </c>
      <c r="C2" s="236"/>
      <c r="E2" s="237">
        <v>1</v>
      </c>
      <c r="G2" s="234" t="s">
        <v>995</v>
      </c>
      <c r="H2" s="234" t="s">
        <v>985</v>
      </c>
    </row>
    <row r="3" spans="4:6" ht="12.75">
      <c r="D3" s="94"/>
      <c r="E3" s="216" t="s">
        <v>994</v>
      </c>
      <c r="F3" s="216" t="s">
        <v>985</v>
      </c>
    </row>
    <row r="4" spans="3:7" ht="12.75">
      <c r="C4" s="238" t="s">
        <v>417</v>
      </c>
      <c r="D4" s="214" t="s">
        <v>1000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418</v>
      </c>
      <c r="D6" s="214" t="s">
        <v>984</v>
      </c>
      <c r="E6" s="242" t="s">
        <v>999</v>
      </c>
      <c r="F6" s="241">
        <f>OZPR!H31</f>
        <v>297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419</v>
      </c>
      <c r="D8" s="226" t="s">
        <v>998</v>
      </c>
      <c r="E8" s="227"/>
      <c r="F8" s="229">
        <f>F4+F6</f>
        <v>297</v>
      </c>
      <c r="G8" s="217"/>
    </row>
    <row r="9" spans="4:7" ht="12.75">
      <c r="D9" s="224"/>
      <c r="F9" s="220"/>
      <c r="G9" s="219"/>
    </row>
    <row r="10" spans="3:7" ht="12.75">
      <c r="C10" s="238" t="s">
        <v>420</v>
      </c>
      <c r="D10" s="214" t="s">
        <v>987</v>
      </c>
      <c r="E10" s="242" t="s">
        <v>999</v>
      </c>
      <c r="F10" s="241">
        <f>Obrazac5!I138</f>
        <v>56621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421</v>
      </c>
      <c r="D12" s="431" t="s">
        <v>997</v>
      </c>
      <c r="E12" s="432"/>
      <c r="F12" s="432"/>
      <c r="G12" s="233">
        <f>F8-F10</f>
        <v>-56324</v>
      </c>
      <c r="H12" s="239">
        <f>G12</f>
        <v>-56324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422</v>
      </c>
      <c r="D14" s="214" t="s">
        <v>1003</v>
      </c>
      <c r="E14" s="242" t="s">
        <v>999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423</v>
      </c>
      <c r="D16" s="214" t="s">
        <v>989</v>
      </c>
      <c r="E16" s="242" t="s">
        <v>999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424</v>
      </c>
      <c r="D18" s="226" t="s">
        <v>1004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425</v>
      </c>
      <c r="D20" s="214" t="s">
        <v>988</v>
      </c>
      <c r="E20" s="242" t="s">
        <v>999</v>
      </c>
      <c r="F20" s="244">
        <f>'K9OOSO'!E22</f>
        <v>1121</v>
      </c>
      <c r="G20" s="218"/>
    </row>
    <row r="21" spans="4:7" ht="12.75">
      <c r="D21" s="224"/>
      <c r="F21" s="256"/>
      <c r="G21" s="219"/>
    </row>
    <row r="22" spans="3:10" ht="12.75">
      <c r="C22" s="238" t="s">
        <v>426</v>
      </c>
      <c r="D22" s="433" t="s">
        <v>1005</v>
      </c>
      <c r="E22" s="434"/>
      <c r="F22" s="435"/>
      <c r="G22" s="233">
        <f>F18-F20</f>
        <v>-1121</v>
      </c>
      <c r="H22" s="235">
        <f>Odstupanje_1</f>
        <v>-1121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343</v>
      </c>
      <c r="D24" s="214" t="s">
        <v>990</v>
      </c>
      <c r="E24" s="242" t="s">
        <v>999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401</v>
      </c>
      <c r="D26" s="243" t="s">
        <v>991</v>
      </c>
      <c r="E26" s="242" t="s">
        <v>999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402</v>
      </c>
      <c r="D28" s="243" t="s">
        <v>1006</v>
      </c>
      <c r="E28" s="242" t="s">
        <v>999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403</v>
      </c>
      <c r="D30" s="429" t="s">
        <v>1007</v>
      </c>
      <c r="E30" s="430"/>
      <c r="F30" s="430"/>
      <c r="G30" s="233">
        <f>H22-F24-F26-F28</f>
        <v>-1121</v>
      </c>
      <c r="H30" s="235">
        <f>G30</f>
        <v>-1121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C532">
      <selection activeCell="I241" sqref="I241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414</v>
      </c>
    </row>
    <row r="5" ht="12.75"/>
    <row r="6" ht="12.75"/>
    <row r="7" spans="1:5" ht="64.5" customHeight="1">
      <c r="A7" s="3" t="s">
        <v>656</v>
      </c>
      <c r="B7" s="6"/>
      <c r="C7" s="146"/>
      <c r="D7" s="7"/>
      <c r="E7" s="7"/>
    </row>
    <row r="8" spans="1:5" ht="27.75" customHeight="1">
      <c r="A8" s="38" t="str">
        <f>NazivKorisnika</f>
        <v>ДОМ ЗДРАВЉА ЖАБАЉ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ЖАБАЉ</v>
      </c>
      <c r="B9" s="6"/>
      <c r="C9" s="147"/>
      <c r="D9" s="3" t="str">
        <f>"Матични број:   "&amp;MaticniBroj</f>
        <v>Матични број:   08062463</v>
      </c>
      <c r="E9" s="8"/>
    </row>
    <row r="10" spans="1:5" ht="31.5" customHeight="1">
      <c r="A10" s="2" t="str">
        <f>"ПИБ:   "&amp;PIB</f>
        <v>ПИБ:   100647845</v>
      </c>
      <c r="B10" s="6"/>
      <c r="C10" s="147"/>
      <c r="D10" s="4" t="str">
        <f>"Број подрачуна:  "&amp;BrojPodracuna</f>
        <v>Број подрачуна:  840-451661-41</v>
      </c>
      <c r="E10" s="8"/>
    </row>
    <row r="11" spans="1:5" ht="36.75" customHeight="1">
      <c r="A11" s="2" t="s">
        <v>657</v>
      </c>
      <c r="B11" s="6"/>
      <c r="C11" s="146"/>
      <c r="D11" s="7"/>
      <c r="E11" s="7"/>
    </row>
    <row r="12" spans="1:5" ht="15.75" customHeight="1">
      <c r="A12" s="1" t="s">
        <v>239</v>
      </c>
      <c r="B12" s="138"/>
      <c r="C12" s="148"/>
      <c r="D12" s="5"/>
      <c r="E12" s="5"/>
    </row>
    <row r="13" spans="1:5" ht="30" customHeight="1">
      <c r="A13" s="11" t="s">
        <v>240</v>
      </c>
      <c r="B13" s="138"/>
      <c r="C13" s="148"/>
      <c r="D13" s="5"/>
      <c r="E13" s="5"/>
    </row>
    <row r="14" spans="1:5" ht="41.25" customHeight="1">
      <c r="A14" s="9" t="s">
        <v>460</v>
      </c>
      <c r="B14" s="139"/>
      <c r="C14" s="139"/>
      <c r="D14" s="9"/>
      <c r="E14" s="9"/>
    </row>
    <row r="15" spans="1:5" ht="19.5" customHeight="1">
      <c r="A15" s="12" t="s">
        <v>1715</v>
      </c>
      <c r="B15" s="140"/>
      <c r="C15" s="140"/>
      <c r="D15" s="10"/>
      <c r="E15" s="10"/>
    </row>
    <row r="16" ht="51.75" customHeight="1">
      <c r="A16" s="13" t="s">
        <v>442</v>
      </c>
    </row>
    <row r="17" ht="21.75" customHeight="1" thickBot="1">
      <c r="K17" s="94" t="s">
        <v>241</v>
      </c>
    </row>
    <row r="18" spans="1:11" ht="12.75">
      <c r="A18" s="384" t="s">
        <v>533</v>
      </c>
      <c r="B18" s="377" t="s">
        <v>534</v>
      </c>
      <c r="C18" s="377" t="s">
        <v>535</v>
      </c>
      <c r="D18" s="377" t="s">
        <v>907</v>
      </c>
      <c r="E18" s="377" t="s">
        <v>457</v>
      </c>
      <c r="F18" s="377"/>
      <c r="G18" s="377"/>
      <c r="H18" s="377"/>
      <c r="I18" s="377"/>
      <c r="J18" s="377"/>
      <c r="K18" s="378"/>
    </row>
    <row r="19" spans="1:11" ht="12.75">
      <c r="A19" s="386"/>
      <c r="B19" s="370"/>
      <c r="C19" s="388"/>
      <c r="D19" s="370"/>
      <c r="E19" s="381" t="s">
        <v>415</v>
      </c>
      <c r="F19" s="370" t="s">
        <v>910</v>
      </c>
      <c r="G19" s="370"/>
      <c r="H19" s="370"/>
      <c r="I19" s="370"/>
      <c r="J19" s="370" t="s">
        <v>909</v>
      </c>
      <c r="K19" s="372" t="s">
        <v>63</v>
      </c>
    </row>
    <row r="20" spans="1:11" ht="25.5">
      <c r="A20" s="386"/>
      <c r="B20" s="370"/>
      <c r="C20" s="388"/>
      <c r="D20" s="370"/>
      <c r="E20" s="381"/>
      <c r="F20" s="15" t="s">
        <v>458</v>
      </c>
      <c r="G20" s="15" t="s">
        <v>459</v>
      </c>
      <c r="H20" s="15" t="s">
        <v>908</v>
      </c>
      <c r="I20" s="15" t="s">
        <v>62</v>
      </c>
      <c r="J20" s="370"/>
      <c r="K20" s="37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218907</v>
      </c>
      <c r="E22" s="20">
        <f aca="true" t="shared" si="0" ref="E22:E57">SUM(F22:K22)</f>
        <v>67926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2148</v>
      </c>
      <c r="I22" s="20">
        <f t="shared" si="1"/>
        <v>56841</v>
      </c>
      <c r="J22" s="20">
        <f t="shared" si="1"/>
        <v>0</v>
      </c>
      <c r="K22" s="21">
        <f t="shared" si="1"/>
        <v>8937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215337</v>
      </c>
      <c r="E23" s="20">
        <f t="shared" si="0"/>
        <v>64692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2148</v>
      </c>
      <c r="I23" s="20">
        <f t="shared" si="2"/>
        <v>56841</v>
      </c>
      <c r="J23" s="20">
        <f t="shared" si="2"/>
        <v>0</v>
      </c>
      <c r="K23" s="21">
        <f t="shared" si="2"/>
        <v>5703</v>
      </c>
    </row>
    <row r="24" spans="1:11" ht="25.5">
      <c r="A24" s="136">
        <v>5003</v>
      </c>
      <c r="B24" s="15">
        <v>710000</v>
      </c>
      <c r="C24" s="149" t="s">
        <v>584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79" t="s">
        <v>533</v>
      </c>
      <c r="B27" s="380" t="s">
        <v>534</v>
      </c>
      <c r="C27" s="374" t="s">
        <v>535</v>
      </c>
      <c r="D27" s="370" t="s">
        <v>907</v>
      </c>
      <c r="E27" s="370" t="s">
        <v>457</v>
      </c>
      <c r="F27" s="370"/>
      <c r="G27" s="370"/>
      <c r="H27" s="370"/>
      <c r="I27" s="370"/>
      <c r="J27" s="370"/>
      <c r="K27" s="372"/>
    </row>
    <row r="28" spans="1:11" ht="12.75">
      <c r="A28" s="379"/>
      <c r="B28" s="380"/>
      <c r="C28" s="374"/>
      <c r="D28" s="370"/>
      <c r="E28" s="381" t="s">
        <v>415</v>
      </c>
      <c r="F28" s="370" t="s">
        <v>910</v>
      </c>
      <c r="G28" s="370"/>
      <c r="H28" s="370"/>
      <c r="I28" s="370"/>
      <c r="J28" s="370" t="s">
        <v>909</v>
      </c>
      <c r="K28" s="372" t="s">
        <v>63</v>
      </c>
    </row>
    <row r="29" spans="1:11" ht="25.5">
      <c r="A29" s="379"/>
      <c r="B29" s="380"/>
      <c r="C29" s="374"/>
      <c r="D29" s="370"/>
      <c r="E29" s="381"/>
      <c r="F29" s="15" t="s">
        <v>458</v>
      </c>
      <c r="G29" s="15" t="s">
        <v>459</v>
      </c>
      <c r="H29" s="15" t="s">
        <v>908</v>
      </c>
      <c r="I29" s="15" t="s">
        <v>62</v>
      </c>
      <c r="J29" s="370"/>
      <c r="K29" s="37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650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586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587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660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661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662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588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499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500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501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503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504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505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506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507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760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79" t="s">
        <v>533</v>
      </c>
      <c r="B59" s="380" t="s">
        <v>534</v>
      </c>
      <c r="C59" s="374" t="s">
        <v>535</v>
      </c>
      <c r="D59" s="387" t="s">
        <v>907</v>
      </c>
      <c r="E59" s="387" t="s">
        <v>457</v>
      </c>
      <c r="F59" s="387"/>
      <c r="G59" s="387"/>
      <c r="H59" s="387"/>
      <c r="I59" s="387"/>
      <c r="J59" s="387"/>
      <c r="K59" s="389"/>
    </row>
    <row r="60" spans="1:11" ht="12.75">
      <c r="A60" s="379"/>
      <c r="B60" s="380"/>
      <c r="C60" s="374"/>
      <c r="D60" s="387"/>
      <c r="E60" s="374" t="s">
        <v>415</v>
      </c>
      <c r="F60" s="387" t="s">
        <v>910</v>
      </c>
      <c r="G60" s="387"/>
      <c r="H60" s="387"/>
      <c r="I60" s="387"/>
      <c r="J60" s="387" t="s">
        <v>909</v>
      </c>
      <c r="K60" s="389" t="s">
        <v>63</v>
      </c>
    </row>
    <row r="61" spans="1:11" ht="25.5">
      <c r="A61" s="379"/>
      <c r="B61" s="380"/>
      <c r="C61" s="374"/>
      <c r="D61" s="387"/>
      <c r="E61" s="374"/>
      <c r="F61" s="268" t="s">
        <v>458</v>
      </c>
      <c r="G61" s="268" t="s">
        <v>459</v>
      </c>
      <c r="H61" s="268" t="s">
        <v>908</v>
      </c>
      <c r="I61" s="268" t="s">
        <v>62</v>
      </c>
      <c r="J61" s="387"/>
      <c r="K61" s="389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508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509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510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79" t="s">
        <v>533</v>
      </c>
      <c r="B86" s="380" t="s">
        <v>534</v>
      </c>
      <c r="C86" s="374" t="s">
        <v>535</v>
      </c>
      <c r="D86" s="370" t="s">
        <v>907</v>
      </c>
      <c r="E86" s="370" t="s">
        <v>457</v>
      </c>
      <c r="F86" s="370"/>
      <c r="G86" s="370"/>
      <c r="H86" s="370"/>
      <c r="I86" s="370"/>
      <c r="J86" s="370"/>
      <c r="K86" s="372"/>
    </row>
    <row r="87" spans="1:11" ht="12.75">
      <c r="A87" s="379"/>
      <c r="B87" s="380"/>
      <c r="C87" s="374"/>
      <c r="D87" s="370"/>
      <c r="E87" s="381" t="s">
        <v>415</v>
      </c>
      <c r="F87" s="370" t="s">
        <v>910</v>
      </c>
      <c r="G87" s="370"/>
      <c r="H87" s="370"/>
      <c r="I87" s="370"/>
      <c r="J87" s="370" t="s">
        <v>909</v>
      </c>
      <c r="K87" s="372" t="s">
        <v>63</v>
      </c>
    </row>
    <row r="88" spans="1:11" ht="25.5">
      <c r="A88" s="379"/>
      <c r="B88" s="380"/>
      <c r="C88" s="374"/>
      <c r="D88" s="370"/>
      <c r="E88" s="381"/>
      <c r="F88" s="15" t="s">
        <v>458</v>
      </c>
      <c r="G88" s="15" t="s">
        <v>459</v>
      </c>
      <c r="H88" s="15" t="s">
        <v>908</v>
      </c>
      <c r="I88" s="15" t="s">
        <v>62</v>
      </c>
      <c r="J88" s="370"/>
      <c r="K88" s="37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10511</v>
      </c>
      <c r="E90" s="20">
        <f t="shared" si="10"/>
        <v>2148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2148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10511</v>
      </c>
      <c r="E99" s="20">
        <f t="shared" si="10"/>
        <v>2148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2148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>
        <v>10511</v>
      </c>
      <c r="E100" s="23">
        <f aca="true" t="shared" si="20" ref="E100:E135">SUM(F100:K100)</f>
        <v>2148</v>
      </c>
      <c r="F100" s="22"/>
      <c r="G100" s="22"/>
      <c r="H100" s="22">
        <v>2148</v>
      </c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4753</v>
      </c>
      <c r="E102" s="20">
        <f t="shared" si="20"/>
        <v>1201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220</v>
      </c>
      <c r="J102" s="20">
        <f t="shared" si="21"/>
        <v>0</v>
      </c>
      <c r="K102" s="21">
        <f t="shared" si="21"/>
        <v>981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700</v>
      </c>
      <c r="E103" s="20">
        <f t="shared" si="20"/>
        <v>220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220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>
        <v>700</v>
      </c>
      <c r="E107" s="23">
        <f t="shared" si="20"/>
        <v>220</v>
      </c>
      <c r="F107" s="55"/>
      <c r="G107" s="55"/>
      <c r="H107" s="55"/>
      <c r="I107" s="55">
        <v>220</v>
      </c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3287</v>
      </c>
      <c r="E110" s="20">
        <f t="shared" si="20"/>
        <v>756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756</v>
      </c>
    </row>
    <row r="111" spans="1:11" ht="25.5">
      <c r="A111" s="152">
        <v>5078</v>
      </c>
      <c r="B111" s="141">
        <v>742100</v>
      </c>
      <c r="C111" s="150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>
        <v>3287</v>
      </c>
      <c r="E113" s="23">
        <f t="shared" si="20"/>
        <v>756</v>
      </c>
      <c r="F113" s="22"/>
      <c r="G113" s="22"/>
      <c r="H113" s="22"/>
      <c r="I113" s="22"/>
      <c r="J113" s="22"/>
      <c r="K113" s="24">
        <v>756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79" t="s">
        <v>533</v>
      </c>
      <c r="B116" s="380" t="s">
        <v>534</v>
      </c>
      <c r="C116" s="374" t="s">
        <v>535</v>
      </c>
      <c r="D116" s="370" t="s">
        <v>907</v>
      </c>
      <c r="E116" s="370" t="s">
        <v>457</v>
      </c>
      <c r="F116" s="370"/>
      <c r="G116" s="370"/>
      <c r="H116" s="370"/>
      <c r="I116" s="370"/>
      <c r="J116" s="370"/>
      <c r="K116" s="372"/>
    </row>
    <row r="117" spans="1:11" ht="12.75">
      <c r="A117" s="379"/>
      <c r="B117" s="380"/>
      <c r="C117" s="374"/>
      <c r="D117" s="370"/>
      <c r="E117" s="381" t="s">
        <v>415</v>
      </c>
      <c r="F117" s="370" t="s">
        <v>910</v>
      </c>
      <c r="G117" s="370"/>
      <c r="H117" s="370"/>
      <c r="I117" s="370"/>
      <c r="J117" s="370" t="s">
        <v>909</v>
      </c>
      <c r="K117" s="372" t="s">
        <v>63</v>
      </c>
    </row>
    <row r="118" spans="1:11" ht="25.5">
      <c r="A118" s="379"/>
      <c r="B118" s="380"/>
      <c r="C118" s="374"/>
      <c r="D118" s="370"/>
      <c r="E118" s="381"/>
      <c r="F118" s="15" t="s">
        <v>458</v>
      </c>
      <c r="G118" s="15" t="s">
        <v>459</v>
      </c>
      <c r="H118" s="15" t="s">
        <v>908</v>
      </c>
      <c r="I118" s="15" t="s">
        <v>62</v>
      </c>
      <c r="J118" s="370"/>
      <c r="K118" s="37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96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>
        <v>96</v>
      </c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670</v>
      </c>
      <c r="E129" s="20">
        <f t="shared" si="20"/>
        <v>225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225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670</v>
      </c>
      <c r="E130" s="23">
        <f t="shared" si="20"/>
        <v>225</v>
      </c>
      <c r="F130" s="22"/>
      <c r="G130" s="22"/>
      <c r="H130" s="22"/>
      <c r="I130" s="22"/>
      <c r="J130" s="22"/>
      <c r="K130" s="24">
        <v>225</v>
      </c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200073</v>
      </c>
      <c r="E136" s="20">
        <f aca="true" t="shared" si="30" ref="E136:E175">SUM(F136:K136)</f>
        <v>61343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56621</v>
      </c>
      <c r="J136" s="20">
        <f t="shared" si="31"/>
        <v>0</v>
      </c>
      <c r="K136" s="21">
        <f t="shared" si="31"/>
        <v>4722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200073</v>
      </c>
      <c r="E137" s="20">
        <f t="shared" si="30"/>
        <v>61343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56621</v>
      </c>
      <c r="J137" s="20">
        <f t="shared" si="32"/>
        <v>0</v>
      </c>
      <c r="K137" s="21">
        <f t="shared" si="32"/>
        <v>4722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200073</v>
      </c>
      <c r="E138" s="23">
        <f>SUM(F138:K138)</f>
        <v>61343</v>
      </c>
      <c r="F138" s="22"/>
      <c r="G138" s="22"/>
      <c r="H138" s="22"/>
      <c r="I138" s="22">
        <v>56621</v>
      </c>
      <c r="J138" s="22"/>
      <c r="K138" s="24">
        <v>4722</v>
      </c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79" t="s">
        <v>533</v>
      </c>
      <c r="B142" s="380" t="s">
        <v>534</v>
      </c>
      <c r="C142" s="374" t="s">
        <v>535</v>
      </c>
      <c r="D142" s="370" t="s">
        <v>907</v>
      </c>
      <c r="E142" s="370" t="s">
        <v>457</v>
      </c>
      <c r="F142" s="370"/>
      <c r="G142" s="370"/>
      <c r="H142" s="370"/>
      <c r="I142" s="370"/>
      <c r="J142" s="370"/>
      <c r="K142" s="372"/>
    </row>
    <row r="143" spans="1:11" ht="12.75">
      <c r="A143" s="379"/>
      <c r="B143" s="380"/>
      <c r="C143" s="374"/>
      <c r="D143" s="370"/>
      <c r="E143" s="381" t="s">
        <v>415</v>
      </c>
      <c r="F143" s="370" t="s">
        <v>910</v>
      </c>
      <c r="G143" s="370"/>
      <c r="H143" s="370"/>
      <c r="I143" s="370"/>
      <c r="J143" s="370" t="s">
        <v>909</v>
      </c>
      <c r="K143" s="372" t="s">
        <v>63</v>
      </c>
    </row>
    <row r="144" spans="1:11" ht="25.5">
      <c r="A144" s="379"/>
      <c r="B144" s="380"/>
      <c r="C144" s="374"/>
      <c r="D144" s="370"/>
      <c r="E144" s="381"/>
      <c r="F144" s="15" t="s">
        <v>458</v>
      </c>
      <c r="G144" s="15" t="s">
        <v>459</v>
      </c>
      <c r="H144" s="15" t="s">
        <v>908</v>
      </c>
      <c r="I144" s="15" t="s">
        <v>62</v>
      </c>
      <c r="J144" s="370"/>
      <c r="K144" s="37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3570</v>
      </c>
      <c r="E147" s="20">
        <f t="shared" si="30"/>
        <v>3234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3234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200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40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>
        <v>40</v>
      </c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160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>
        <v>160</v>
      </c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3370</v>
      </c>
      <c r="E155" s="20">
        <f t="shared" si="30"/>
        <v>3234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3234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3370</v>
      </c>
      <c r="E160" s="20">
        <f t="shared" si="30"/>
        <v>3234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3234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>
        <v>3370</v>
      </c>
      <c r="E161" s="23">
        <f t="shared" si="30"/>
        <v>3234</v>
      </c>
      <c r="F161" s="22"/>
      <c r="G161" s="22"/>
      <c r="H161" s="22"/>
      <c r="I161" s="22"/>
      <c r="J161" s="22"/>
      <c r="K161" s="24">
        <v>3234</v>
      </c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79" t="s">
        <v>533</v>
      </c>
      <c r="B169" s="380" t="s">
        <v>534</v>
      </c>
      <c r="C169" s="374" t="s">
        <v>535</v>
      </c>
      <c r="D169" s="370" t="s">
        <v>907</v>
      </c>
      <c r="E169" s="370" t="s">
        <v>457</v>
      </c>
      <c r="F169" s="370"/>
      <c r="G169" s="370"/>
      <c r="H169" s="370"/>
      <c r="I169" s="370"/>
      <c r="J169" s="370"/>
      <c r="K169" s="372"/>
    </row>
    <row r="170" spans="1:11" ht="12.75">
      <c r="A170" s="379"/>
      <c r="B170" s="380"/>
      <c r="C170" s="374"/>
      <c r="D170" s="370"/>
      <c r="E170" s="381" t="s">
        <v>415</v>
      </c>
      <c r="F170" s="370" t="s">
        <v>910</v>
      </c>
      <c r="G170" s="370"/>
      <c r="H170" s="370"/>
      <c r="I170" s="370"/>
      <c r="J170" s="370" t="s">
        <v>909</v>
      </c>
      <c r="K170" s="372" t="s">
        <v>63</v>
      </c>
    </row>
    <row r="171" spans="1:11" ht="25.5">
      <c r="A171" s="379"/>
      <c r="B171" s="380"/>
      <c r="C171" s="374"/>
      <c r="D171" s="370"/>
      <c r="E171" s="381"/>
      <c r="F171" s="15" t="s">
        <v>458</v>
      </c>
      <c r="G171" s="15" t="s">
        <v>459</v>
      </c>
      <c r="H171" s="15" t="s">
        <v>908</v>
      </c>
      <c r="I171" s="15" t="s">
        <v>62</v>
      </c>
      <c r="J171" s="370"/>
      <c r="K171" s="37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79" t="s">
        <v>533</v>
      </c>
      <c r="B195" s="380" t="s">
        <v>534</v>
      </c>
      <c r="C195" s="374" t="s">
        <v>535</v>
      </c>
      <c r="D195" s="370" t="s">
        <v>907</v>
      </c>
      <c r="E195" s="370" t="s">
        <v>457</v>
      </c>
      <c r="F195" s="370"/>
      <c r="G195" s="370"/>
      <c r="H195" s="370"/>
      <c r="I195" s="370"/>
      <c r="J195" s="370"/>
      <c r="K195" s="372"/>
    </row>
    <row r="196" spans="1:11" ht="12.75">
      <c r="A196" s="379"/>
      <c r="B196" s="380"/>
      <c r="C196" s="374"/>
      <c r="D196" s="370"/>
      <c r="E196" s="381" t="s">
        <v>415</v>
      </c>
      <c r="F196" s="370" t="s">
        <v>910</v>
      </c>
      <c r="G196" s="370"/>
      <c r="H196" s="370"/>
      <c r="I196" s="370"/>
      <c r="J196" s="370" t="s">
        <v>909</v>
      </c>
      <c r="K196" s="372" t="s">
        <v>63</v>
      </c>
    </row>
    <row r="197" spans="1:11" ht="25.5">
      <c r="A197" s="379"/>
      <c r="B197" s="380"/>
      <c r="C197" s="374"/>
      <c r="D197" s="370"/>
      <c r="E197" s="381"/>
      <c r="F197" s="15" t="s">
        <v>458</v>
      </c>
      <c r="G197" s="15" t="s">
        <v>459</v>
      </c>
      <c r="H197" s="15" t="s">
        <v>908</v>
      </c>
      <c r="I197" s="15" t="s">
        <v>62</v>
      </c>
      <c r="J197" s="370"/>
      <c r="K197" s="37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79" t="s">
        <v>533</v>
      </c>
      <c r="B217" s="380" t="s">
        <v>534</v>
      </c>
      <c r="C217" s="374" t="s">
        <v>535</v>
      </c>
      <c r="D217" s="370" t="s">
        <v>907</v>
      </c>
      <c r="E217" s="370" t="s">
        <v>457</v>
      </c>
      <c r="F217" s="370"/>
      <c r="G217" s="370"/>
      <c r="H217" s="370"/>
      <c r="I217" s="370"/>
      <c r="J217" s="370"/>
      <c r="K217" s="372"/>
    </row>
    <row r="218" spans="1:11" ht="12.75">
      <c r="A218" s="379"/>
      <c r="B218" s="380"/>
      <c r="C218" s="374"/>
      <c r="D218" s="370"/>
      <c r="E218" s="381" t="s">
        <v>415</v>
      </c>
      <c r="F218" s="370" t="s">
        <v>910</v>
      </c>
      <c r="G218" s="370"/>
      <c r="H218" s="370"/>
      <c r="I218" s="370"/>
      <c r="J218" s="370" t="s">
        <v>909</v>
      </c>
      <c r="K218" s="372" t="s">
        <v>63</v>
      </c>
    </row>
    <row r="219" spans="1:11" ht="25.5">
      <c r="A219" s="379"/>
      <c r="B219" s="380"/>
      <c r="C219" s="374"/>
      <c r="D219" s="370"/>
      <c r="E219" s="381"/>
      <c r="F219" s="15" t="s">
        <v>458</v>
      </c>
      <c r="G219" s="15" t="s">
        <v>459</v>
      </c>
      <c r="H219" s="15" t="s">
        <v>908</v>
      </c>
      <c r="I219" s="15" t="s">
        <v>62</v>
      </c>
      <c r="J219" s="370"/>
      <c r="K219" s="37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218907</v>
      </c>
      <c r="E224" s="30">
        <f t="shared" si="57"/>
        <v>67926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2148</v>
      </c>
      <c r="I224" s="30">
        <f t="shared" si="58"/>
        <v>56841</v>
      </c>
      <c r="J224" s="30">
        <f t="shared" si="58"/>
        <v>0</v>
      </c>
      <c r="K224" s="31">
        <f t="shared" si="58"/>
        <v>8937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384" t="s">
        <v>533</v>
      </c>
      <c r="B229" s="377" t="s">
        <v>534</v>
      </c>
      <c r="C229" s="377" t="s">
        <v>535</v>
      </c>
      <c r="D229" s="377" t="s">
        <v>911</v>
      </c>
      <c r="E229" s="377" t="s">
        <v>380</v>
      </c>
      <c r="F229" s="382"/>
      <c r="G229" s="382"/>
      <c r="H229" s="382"/>
      <c r="I229" s="382"/>
      <c r="J229" s="382"/>
      <c r="K229" s="383"/>
    </row>
    <row r="230" spans="1:11" ht="12.75">
      <c r="A230" s="385"/>
      <c r="B230" s="371"/>
      <c r="C230" s="371"/>
      <c r="D230" s="371"/>
      <c r="E230" s="370" t="s">
        <v>917</v>
      </c>
      <c r="F230" s="370" t="s">
        <v>427</v>
      </c>
      <c r="G230" s="371"/>
      <c r="H230" s="371"/>
      <c r="I230" s="371"/>
      <c r="J230" s="370" t="s">
        <v>909</v>
      </c>
      <c r="K230" s="372" t="s">
        <v>63</v>
      </c>
    </row>
    <row r="231" spans="1:11" ht="25.5">
      <c r="A231" s="385"/>
      <c r="B231" s="371"/>
      <c r="C231" s="371"/>
      <c r="D231" s="371"/>
      <c r="E231" s="371"/>
      <c r="F231" s="15" t="s">
        <v>381</v>
      </c>
      <c r="G231" s="15" t="s">
        <v>459</v>
      </c>
      <c r="H231" s="15" t="s">
        <v>908</v>
      </c>
      <c r="I231" s="15" t="s">
        <v>62</v>
      </c>
      <c r="J231" s="371"/>
      <c r="K231" s="373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218907</v>
      </c>
      <c r="E233" s="20">
        <f aca="true" t="shared" si="59" ref="E233:E304">SUM(F233:K233)</f>
        <v>64117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2148</v>
      </c>
      <c r="I233" s="20">
        <f t="shared" si="60"/>
        <v>56900</v>
      </c>
      <c r="J233" s="20">
        <f t="shared" si="60"/>
        <v>0</v>
      </c>
      <c r="K233" s="21">
        <f t="shared" si="60"/>
        <v>5069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214732</v>
      </c>
      <c r="E234" s="20">
        <f t="shared" si="59"/>
        <v>60368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1656</v>
      </c>
      <c r="I234" s="20">
        <f t="shared" si="61"/>
        <v>56900</v>
      </c>
      <c r="J234" s="20">
        <f t="shared" si="61"/>
        <v>0</v>
      </c>
      <c r="K234" s="21">
        <f t="shared" si="61"/>
        <v>1812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169732</v>
      </c>
      <c r="E235" s="20">
        <f t="shared" si="59"/>
        <v>42436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494</v>
      </c>
      <c r="I235" s="20">
        <f t="shared" si="62"/>
        <v>40433</v>
      </c>
      <c r="J235" s="20">
        <f t="shared" si="62"/>
        <v>0</v>
      </c>
      <c r="K235" s="21">
        <f t="shared" si="62"/>
        <v>1509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136838</v>
      </c>
      <c r="E236" s="20">
        <f t="shared" si="59"/>
        <v>34541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414</v>
      </c>
      <c r="I236" s="20">
        <f t="shared" si="63"/>
        <v>33191</v>
      </c>
      <c r="J236" s="20">
        <f t="shared" si="63"/>
        <v>0</v>
      </c>
      <c r="K236" s="21">
        <f t="shared" si="63"/>
        <v>936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136838</v>
      </c>
      <c r="E237" s="23">
        <f t="shared" si="59"/>
        <v>34541</v>
      </c>
      <c r="F237" s="22"/>
      <c r="G237" s="22"/>
      <c r="H237" s="22">
        <v>414</v>
      </c>
      <c r="I237" s="22">
        <v>33191</v>
      </c>
      <c r="J237" s="22"/>
      <c r="K237" s="24">
        <v>936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23469</v>
      </c>
      <c r="E238" s="20">
        <f t="shared" si="59"/>
        <v>5964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70</v>
      </c>
      <c r="I238" s="20">
        <f t="shared" si="64"/>
        <v>5526</v>
      </c>
      <c r="J238" s="20">
        <f t="shared" si="64"/>
        <v>0</v>
      </c>
      <c r="K238" s="21">
        <f t="shared" si="64"/>
        <v>368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16420</v>
      </c>
      <c r="E239" s="23">
        <f t="shared" si="59"/>
        <v>4183</v>
      </c>
      <c r="F239" s="22"/>
      <c r="G239" s="22"/>
      <c r="H239" s="22">
        <v>48</v>
      </c>
      <c r="I239" s="22">
        <v>3817</v>
      </c>
      <c r="J239" s="22"/>
      <c r="K239" s="24">
        <v>318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7049</v>
      </c>
      <c r="E240" s="23">
        <f t="shared" si="59"/>
        <v>1781</v>
      </c>
      <c r="F240" s="22"/>
      <c r="G240" s="22"/>
      <c r="H240" s="22">
        <v>22</v>
      </c>
      <c r="I240" s="22">
        <v>1709</v>
      </c>
      <c r="J240" s="22"/>
      <c r="K240" s="24">
        <v>50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1456</v>
      </c>
      <c r="E244" s="20">
        <f t="shared" si="59"/>
        <v>0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0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1350</v>
      </c>
      <c r="E247" s="23">
        <f t="shared" si="59"/>
        <v>0</v>
      </c>
      <c r="F247" s="22"/>
      <c r="G247" s="22"/>
      <c r="H247" s="22"/>
      <c r="I247" s="22"/>
      <c r="J247" s="22"/>
      <c r="K247" s="24"/>
    </row>
    <row r="248" spans="1:11" ht="12.75">
      <c r="A248" s="379" t="s">
        <v>533</v>
      </c>
      <c r="B248" s="380" t="s">
        <v>534</v>
      </c>
      <c r="C248" s="374" t="s">
        <v>535</v>
      </c>
      <c r="D248" s="374" t="s">
        <v>912</v>
      </c>
      <c r="E248" s="370" t="s">
        <v>380</v>
      </c>
      <c r="F248" s="371"/>
      <c r="G248" s="371"/>
      <c r="H248" s="371"/>
      <c r="I248" s="371"/>
      <c r="J248" s="371"/>
      <c r="K248" s="373"/>
    </row>
    <row r="249" spans="1:11" ht="12.75" customHeight="1">
      <c r="A249" s="379"/>
      <c r="B249" s="380"/>
      <c r="C249" s="374"/>
      <c r="D249" s="374"/>
      <c r="E249" s="370" t="s">
        <v>917</v>
      </c>
      <c r="F249" s="370" t="s">
        <v>427</v>
      </c>
      <c r="G249" s="371"/>
      <c r="H249" s="371"/>
      <c r="I249" s="371"/>
      <c r="J249" s="370" t="s">
        <v>909</v>
      </c>
      <c r="K249" s="372" t="s">
        <v>63</v>
      </c>
    </row>
    <row r="250" spans="1:11" ht="25.5">
      <c r="A250" s="379"/>
      <c r="B250" s="380"/>
      <c r="C250" s="374"/>
      <c r="D250" s="374"/>
      <c r="E250" s="371"/>
      <c r="F250" s="15" t="s">
        <v>381</v>
      </c>
      <c r="G250" s="15" t="s">
        <v>459</v>
      </c>
      <c r="H250" s="15" t="s">
        <v>908</v>
      </c>
      <c r="I250" s="15" t="s">
        <v>62</v>
      </c>
      <c r="J250" s="371"/>
      <c r="K250" s="373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>
        <v>106</v>
      </c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6604</v>
      </c>
      <c r="E253" s="20">
        <f t="shared" si="59"/>
        <v>1715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10</v>
      </c>
      <c r="I253" s="20">
        <f t="shared" si="67"/>
        <v>1627</v>
      </c>
      <c r="J253" s="20">
        <f t="shared" si="67"/>
        <v>0</v>
      </c>
      <c r="K253" s="21">
        <f t="shared" si="67"/>
        <v>78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6604</v>
      </c>
      <c r="E254" s="23">
        <f t="shared" si="59"/>
        <v>1715</v>
      </c>
      <c r="F254" s="22"/>
      <c r="G254" s="22"/>
      <c r="H254" s="22">
        <v>10</v>
      </c>
      <c r="I254" s="22">
        <v>1627</v>
      </c>
      <c r="J254" s="22"/>
      <c r="K254" s="24">
        <v>78</v>
      </c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1365</v>
      </c>
      <c r="E255" s="95">
        <f t="shared" si="59"/>
        <v>216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89</v>
      </c>
      <c r="J255" s="95">
        <f t="shared" si="68"/>
        <v>0</v>
      </c>
      <c r="K255" s="96">
        <f t="shared" si="68"/>
        <v>127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>
        <v>1365</v>
      </c>
      <c r="E256" s="23">
        <f t="shared" si="59"/>
        <v>216</v>
      </c>
      <c r="F256" s="22"/>
      <c r="G256" s="22"/>
      <c r="H256" s="22"/>
      <c r="I256" s="22">
        <v>89</v>
      </c>
      <c r="J256" s="22"/>
      <c r="K256" s="24">
        <v>127</v>
      </c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43815</v>
      </c>
      <c r="E261" s="20">
        <f t="shared" si="59"/>
        <v>17814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1162</v>
      </c>
      <c r="I261" s="20">
        <f t="shared" si="71"/>
        <v>16349</v>
      </c>
      <c r="J261" s="20">
        <f t="shared" si="71"/>
        <v>0</v>
      </c>
      <c r="K261" s="21">
        <f t="shared" si="71"/>
        <v>303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8850</v>
      </c>
      <c r="E262" s="20">
        <f t="shared" si="59"/>
        <v>3484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3366</v>
      </c>
      <c r="J262" s="20">
        <f t="shared" si="72"/>
        <v>0</v>
      </c>
      <c r="K262" s="21">
        <f t="shared" si="72"/>
        <v>118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450</v>
      </c>
      <c r="E263" s="23">
        <f t="shared" si="59"/>
        <v>92</v>
      </c>
      <c r="F263" s="22"/>
      <c r="G263" s="22"/>
      <c r="H263" s="22"/>
      <c r="I263" s="22">
        <v>88</v>
      </c>
      <c r="J263" s="22"/>
      <c r="K263" s="24">
        <v>4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5395</v>
      </c>
      <c r="E264" s="23">
        <f t="shared" si="59"/>
        <v>2560</v>
      </c>
      <c r="F264" s="22"/>
      <c r="G264" s="22"/>
      <c r="H264" s="22"/>
      <c r="I264" s="22">
        <v>2446</v>
      </c>
      <c r="J264" s="22"/>
      <c r="K264" s="24">
        <v>114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1180</v>
      </c>
      <c r="E265" s="23">
        <f t="shared" si="59"/>
        <v>217</v>
      </c>
      <c r="F265" s="22"/>
      <c r="G265" s="22"/>
      <c r="H265" s="22"/>
      <c r="I265" s="22">
        <v>217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1340</v>
      </c>
      <c r="E266" s="23">
        <f t="shared" si="59"/>
        <v>330</v>
      </c>
      <c r="F266" s="22"/>
      <c r="G266" s="22"/>
      <c r="H266" s="22"/>
      <c r="I266" s="22">
        <v>330</v>
      </c>
      <c r="J266" s="22"/>
      <c r="K266" s="24"/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485</v>
      </c>
      <c r="E267" s="23">
        <f t="shared" si="59"/>
        <v>285</v>
      </c>
      <c r="F267" s="22"/>
      <c r="G267" s="22"/>
      <c r="H267" s="22"/>
      <c r="I267" s="22">
        <v>285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156</v>
      </c>
      <c r="E270" s="20">
        <f t="shared" si="59"/>
        <v>34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10</v>
      </c>
      <c r="I270" s="20">
        <f t="shared" si="73"/>
        <v>24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7">
        <v>5207</v>
      </c>
      <c r="B272" s="141">
        <v>422200</v>
      </c>
      <c r="C272" s="150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>
        <v>156</v>
      </c>
      <c r="E273" s="23">
        <f t="shared" si="59"/>
        <v>34</v>
      </c>
      <c r="F273" s="22"/>
      <c r="G273" s="22"/>
      <c r="H273" s="22">
        <v>10</v>
      </c>
      <c r="I273" s="22">
        <v>24</v>
      </c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1656</v>
      </c>
      <c r="E276" s="20">
        <f t="shared" si="59"/>
        <v>234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192</v>
      </c>
      <c r="J276" s="20">
        <f t="shared" si="74"/>
        <v>0</v>
      </c>
      <c r="K276" s="21">
        <f t="shared" si="74"/>
        <v>42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860</v>
      </c>
      <c r="E278" s="23">
        <f t="shared" si="59"/>
        <v>154</v>
      </c>
      <c r="F278" s="22"/>
      <c r="G278" s="22"/>
      <c r="H278" s="22"/>
      <c r="I278" s="22">
        <v>154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60</v>
      </c>
      <c r="E279" s="23">
        <f t="shared" si="59"/>
        <v>0</v>
      </c>
      <c r="F279" s="22"/>
      <c r="G279" s="22"/>
      <c r="H279" s="22"/>
      <c r="I279" s="22"/>
      <c r="J279" s="22"/>
      <c r="K279" s="24"/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6</v>
      </c>
      <c r="E280" s="23">
        <f t="shared" si="59"/>
        <v>1</v>
      </c>
      <c r="F280" s="22"/>
      <c r="G280" s="22"/>
      <c r="H280" s="22"/>
      <c r="I280" s="22"/>
      <c r="J280" s="22"/>
      <c r="K280" s="24">
        <v>1</v>
      </c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382</v>
      </c>
      <c r="E281" s="23">
        <f t="shared" si="59"/>
        <v>41</v>
      </c>
      <c r="F281" s="22"/>
      <c r="G281" s="22"/>
      <c r="H281" s="22"/>
      <c r="I281" s="22"/>
      <c r="J281" s="22"/>
      <c r="K281" s="24">
        <v>41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>
        <v>243</v>
      </c>
      <c r="E282" s="23">
        <f t="shared" si="59"/>
        <v>38</v>
      </c>
      <c r="F282" s="22"/>
      <c r="G282" s="22"/>
      <c r="H282" s="22"/>
      <c r="I282" s="22">
        <v>38</v>
      </c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5</v>
      </c>
      <c r="E283" s="23">
        <f t="shared" si="59"/>
        <v>0</v>
      </c>
      <c r="F283" s="22"/>
      <c r="G283" s="22"/>
      <c r="H283" s="22"/>
      <c r="I283" s="22"/>
      <c r="J283" s="22"/>
      <c r="K283" s="24"/>
    </row>
    <row r="284" spans="1:11" ht="12.75">
      <c r="A284" s="379" t="s">
        <v>533</v>
      </c>
      <c r="B284" s="380" t="s">
        <v>534</v>
      </c>
      <c r="C284" s="374" t="s">
        <v>535</v>
      </c>
      <c r="D284" s="374" t="s">
        <v>912</v>
      </c>
      <c r="E284" s="370" t="s">
        <v>380</v>
      </c>
      <c r="F284" s="371"/>
      <c r="G284" s="371"/>
      <c r="H284" s="371"/>
      <c r="I284" s="371"/>
      <c r="J284" s="371"/>
      <c r="K284" s="373"/>
    </row>
    <row r="285" spans="1:11" ht="12.75" customHeight="1">
      <c r="A285" s="379"/>
      <c r="B285" s="380"/>
      <c r="C285" s="374"/>
      <c r="D285" s="374"/>
      <c r="E285" s="370" t="s">
        <v>917</v>
      </c>
      <c r="F285" s="370" t="s">
        <v>427</v>
      </c>
      <c r="G285" s="371"/>
      <c r="H285" s="371"/>
      <c r="I285" s="371"/>
      <c r="J285" s="370" t="s">
        <v>909</v>
      </c>
      <c r="K285" s="372" t="s">
        <v>63</v>
      </c>
    </row>
    <row r="286" spans="1:11" ht="25.5">
      <c r="A286" s="379"/>
      <c r="B286" s="380"/>
      <c r="C286" s="374"/>
      <c r="D286" s="374"/>
      <c r="E286" s="371"/>
      <c r="F286" s="15" t="s">
        <v>381</v>
      </c>
      <c r="G286" s="15" t="s">
        <v>459</v>
      </c>
      <c r="H286" s="15" t="s">
        <v>908</v>
      </c>
      <c r="I286" s="15" t="s">
        <v>62</v>
      </c>
      <c r="J286" s="371"/>
      <c r="K286" s="373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>
        <v>100</v>
      </c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206</v>
      </c>
      <c r="E289" s="20">
        <f t="shared" si="59"/>
        <v>145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70</v>
      </c>
      <c r="I289" s="20">
        <f t="shared" si="75"/>
        <v>0</v>
      </c>
      <c r="J289" s="20">
        <f t="shared" si="75"/>
        <v>0</v>
      </c>
      <c r="K289" s="21">
        <f t="shared" si="75"/>
        <v>75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200</v>
      </c>
      <c r="E292" s="23">
        <f t="shared" si="59"/>
        <v>145</v>
      </c>
      <c r="F292" s="22"/>
      <c r="G292" s="22"/>
      <c r="H292" s="22">
        <v>70</v>
      </c>
      <c r="I292" s="22"/>
      <c r="J292" s="22"/>
      <c r="K292" s="24">
        <v>75</v>
      </c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6</v>
      </c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1816</v>
      </c>
      <c r="E297" s="20">
        <f t="shared" si="59"/>
        <v>589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96</v>
      </c>
      <c r="I297" s="20">
        <f t="shared" si="76"/>
        <v>493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634</v>
      </c>
      <c r="E298" s="23">
        <f t="shared" si="59"/>
        <v>187</v>
      </c>
      <c r="F298" s="22"/>
      <c r="G298" s="22"/>
      <c r="H298" s="22">
        <v>96</v>
      </c>
      <c r="I298" s="22">
        <v>91</v>
      </c>
      <c r="J298" s="22"/>
      <c r="K298" s="24"/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1182</v>
      </c>
      <c r="E299" s="23">
        <f t="shared" si="59"/>
        <v>402</v>
      </c>
      <c r="F299" s="22"/>
      <c r="G299" s="22"/>
      <c r="H299" s="22"/>
      <c r="I299" s="22">
        <v>402</v>
      </c>
      <c r="J299" s="22"/>
      <c r="K299" s="24"/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31131</v>
      </c>
      <c r="E300" s="20">
        <f t="shared" si="59"/>
        <v>13328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986</v>
      </c>
      <c r="I300" s="20">
        <f t="shared" si="77"/>
        <v>12274</v>
      </c>
      <c r="J300" s="20">
        <f t="shared" si="77"/>
        <v>0</v>
      </c>
      <c r="K300" s="21">
        <f t="shared" si="77"/>
        <v>68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1100</v>
      </c>
      <c r="E301" s="23">
        <f t="shared" si="59"/>
        <v>403</v>
      </c>
      <c r="F301" s="22"/>
      <c r="G301" s="22"/>
      <c r="H301" s="22">
        <v>11</v>
      </c>
      <c r="I301" s="22">
        <v>392</v>
      </c>
      <c r="J301" s="22"/>
      <c r="K301" s="24"/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3300</v>
      </c>
      <c r="E304" s="23">
        <f t="shared" si="59"/>
        <v>840</v>
      </c>
      <c r="F304" s="55"/>
      <c r="G304" s="55"/>
      <c r="H304" s="55"/>
      <c r="I304" s="55">
        <v>840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26316</v>
      </c>
      <c r="E307" s="23">
        <f t="shared" si="78"/>
        <v>11947</v>
      </c>
      <c r="F307" s="22"/>
      <c r="G307" s="22"/>
      <c r="H307" s="22">
        <v>883</v>
      </c>
      <c r="I307" s="22">
        <v>10996</v>
      </c>
      <c r="J307" s="22"/>
      <c r="K307" s="24">
        <v>68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395</v>
      </c>
      <c r="E308" s="23">
        <f t="shared" si="78"/>
        <v>138</v>
      </c>
      <c r="F308" s="22"/>
      <c r="G308" s="22"/>
      <c r="H308" s="22">
        <v>92</v>
      </c>
      <c r="I308" s="22">
        <v>46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20</v>
      </c>
      <c r="E309" s="23">
        <f t="shared" si="78"/>
        <v>0</v>
      </c>
      <c r="F309" s="22"/>
      <c r="G309" s="22"/>
      <c r="H309" s="22"/>
      <c r="I309" s="22"/>
      <c r="J309" s="22"/>
      <c r="K309" s="24"/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268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268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>
        <v>58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>
        <v>210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79" t="s">
        <v>533</v>
      </c>
      <c r="B315" s="380" t="s">
        <v>534</v>
      </c>
      <c r="C315" s="374" t="s">
        <v>535</v>
      </c>
      <c r="D315" s="374" t="s">
        <v>912</v>
      </c>
      <c r="E315" s="370" t="s">
        <v>380</v>
      </c>
      <c r="F315" s="371"/>
      <c r="G315" s="371"/>
      <c r="H315" s="371"/>
      <c r="I315" s="371"/>
      <c r="J315" s="371"/>
      <c r="K315" s="373"/>
    </row>
    <row r="316" spans="1:11" ht="12.75" customHeight="1">
      <c r="A316" s="379"/>
      <c r="B316" s="380"/>
      <c r="C316" s="374"/>
      <c r="D316" s="374"/>
      <c r="E316" s="370" t="s">
        <v>917</v>
      </c>
      <c r="F316" s="370" t="s">
        <v>427</v>
      </c>
      <c r="G316" s="371"/>
      <c r="H316" s="371"/>
      <c r="I316" s="371"/>
      <c r="J316" s="370" t="s">
        <v>909</v>
      </c>
      <c r="K316" s="372" t="s">
        <v>63</v>
      </c>
    </row>
    <row r="317" spans="1:11" ht="25.5">
      <c r="A317" s="379"/>
      <c r="B317" s="380"/>
      <c r="C317" s="374"/>
      <c r="D317" s="374"/>
      <c r="E317" s="371"/>
      <c r="F317" s="15" t="s">
        <v>381</v>
      </c>
      <c r="G317" s="15" t="s">
        <v>459</v>
      </c>
      <c r="H317" s="15" t="s">
        <v>908</v>
      </c>
      <c r="I317" s="15" t="s">
        <v>62</v>
      </c>
      <c r="J317" s="371"/>
      <c r="K317" s="373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79" t="s">
        <v>533</v>
      </c>
      <c r="B345" s="380" t="s">
        <v>534</v>
      </c>
      <c r="C345" s="374" t="s">
        <v>535</v>
      </c>
      <c r="D345" s="374" t="s">
        <v>912</v>
      </c>
      <c r="E345" s="370" t="s">
        <v>380</v>
      </c>
      <c r="F345" s="371"/>
      <c r="G345" s="371"/>
      <c r="H345" s="371"/>
      <c r="I345" s="371"/>
      <c r="J345" s="371"/>
      <c r="K345" s="373"/>
    </row>
    <row r="346" spans="1:11" ht="12.75" customHeight="1">
      <c r="A346" s="379"/>
      <c r="B346" s="380"/>
      <c r="C346" s="374"/>
      <c r="D346" s="374"/>
      <c r="E346" s="370" t="s">
        <v>917</v>
      </c>
      <c r="F346" s="370" t="s">
        <v>427</v>
      </c>
      <c r="G346" s="371"/>
      <c r="H346" s="371"/>
      <c r="I346" s="371"/>
      <c r="J346" s="370" t="s">
        <v>909</v>
      </c>
      <c r="K346" s="372" t="s">
        <v>63</v>
      </c>
    </row>
    <row r="347" spans="1:11" ht="25.5">
      <c r="A347" s="379"/>
      <c r="B347" s="380"/>
      <c r="C347" s="374"/>
      <c r="D347" s="374"/>
      <c r="E347" s="371"/>
      <c r="F347" s="15" t="s">
        <v>381</v>
      </c>
      <c r="G347" s="15" t="s">
        <v>459</v>
      </c>
      <c r="H347" s="15" t="s">
        <v>908</v>
      </c>
      <c r="I347" s="15" t="s">
        <v>62</v>
      </c>
      <c r="J347" s="371"/>
      <c r="K347" s="373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467</v>
      </c>
      <c r="E370" s="20">
        <f t="shared" si="78"/>
        <v>118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118</v>
      </c>
      <c r="J370" s="20">
        <f t="shared" si="95"/>
        <v>0</v>
      </c>
      <c r="K370" s="21">
        <f t="shared" si="95"/>
        <v>0</v>
      </c>
    </row>
    <row r="371" spans="1:11" ht="12.75">
      <c r="A371" s="379" t="s">
        <v>533</v>
      </c>
      <c r="B371" s="380" t="s">
        <v>534</v>
      </c>
      <c r="C371" s="374" t="s">
        <v>535</v>
      </c>
      <c r="D371" s="374" t="s">
        <v>912</v>
      </c>
      <c r="E371" s="370" t="s">
        <v>380</v>
      </c>
      <c r="F371" s="371"/>
      <c r="G371" s="371"/>
      <c r="H371" s="371"/>
      <c r="I371" s="371"/>
      <c r="J371" s="371"/>
      <c r="K371" s="373"/>
    </row>
    <row r="372" spans="1:11" ht="12.75" customHeight="1">
      <c r="A372" s="379"/>
      <c r="B372" s="380"/>
      <c r="C372" s="374"/>
      <c r="D372" s="374"/>
      <c r="E372" s="370" t="s">
        <v>917</v>
      </c>
      <c r="F372" s="370" t="s">
        <v>427</v>
      </c>
      <c r="G372" s="371"/>
      <c r="H372" s="371"/>
      <c r="I372" s="371"/>
      <c r="J372" s="370" t="s">
        <v>909</v>
      </c>
      <c r="K372" s="372" t="s">
        <v>63</v>
      </c>
    </row>
    <row r="373" spans="1:11" ht="25.5">
      <c r="A373" s="379"/>
      <c r="B373" s="380"/>
      <c r="C373" s="374"/>
      <c r="D373" s="374"/>
      <c r="E373" s="371"/>
      <c r="F373" s="15" t="s">
        <v>381</v>
      </c>
      <c r="G373" s="15" t="s">
        <v>459</v>
      </c>
      <c r="H373" s="15" t="s">
        <v>908</v>
      </c>
      <c r="I373" s="15" t="s">
        <v>62</v>
      </c>
      <c r="J373" s="371"/>
      <c r="K373" s="373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467</v>
      </c>
      <c r="E387" s="20">
        <f t="shared" si="98"/>
        <v>118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118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>
        <v>467</v>
      </c>
      <c r="E388" s="23">
        <f t="shared" si="98"/>
        <v>118</v>
      </c>
      <c r="F388" s="22"/>
      <c r="G388" s="22"/>
      <c r="H388" s="22"/>
      <c r="I388" s="22">
        <v>118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79" t="s">
        <v>533</v>
      </c>
      <c r="B396" s="380" t="s">
        <v>534</v>
      </c>
      <c r="C396" s="374" t="s">
        <v>535</v>
      </c>
      <c r="D396" s="374" t="s">
        <v>912</v>
      </c>
      <c r="E396" s="370" t="s">
        <v>380</v>
      </c>
      <c r="F396" s="371"/>
      <c r="G396" s="371"/>
      <c r="H396" s="371"/>
      <c r="I396" s="371"/>
      <c r="J396" s="371"/>
      <c r="K396" s="373"/>
    </row>
    <row r="397" spans="1:11" ht="12.75" customHeight="1">
      <c r="A397" s="379"/>
      <c r="B397" s="380"/>
      <c r="C397" s="374"/>
      <c r="D397" s="374"/>
      <c r="E397" s="370" t="s">
        <v>917</v>
      </c>
      <c r="F397" s="370" t="s">
        <v>427</v>
      </c>
      <c r="G397" s="371"/>
      <c r="H397" s="371"/>
      <c r="I397" s="371"/>
      <c r="J397" s="370" t="s">
        <v>909</v>
      </c>
      <c r="K397" s="372" t="s">
        <v>63</v>
      </c>
    </row>
    <row r="398" spans="1:11" ht="25.5">
      <c r="A398" s="379"/>
      <c r="B398" s="380"/>
      <c r="C398" s="374"/>
      <c r="D398" s="374"/>
      <c r="E398" s="371"/>
      <c r="F398" s="15" t="s">
        <v>381</v>
      </c>
      <c r="G398" s="15" t="s">
        <v>459</v>
      </c>
      <c r="H398" s="15" t="s">
        <v>908</v>
      </c>
      <c r="I398" s="15" t="s">
        <v>62</v>
      </c>
      <c r="J398" s="371"/>
      <c r="K398" s="373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450</v>
      </c>
      <c r="E409" s="20">
        <f t="shared" si="98"/>
        <v>0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0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400</v>
      </c>
      <c r="E413" s="20">
        <f t="shared" si="98"/>
        <v>0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350</v>
      </c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30</v>
      </c>
      <c r="E415" s="23">
        <f t="shared" si="98"/>
        <v>0</v>
      </c>
      <c r="F415" s="22"/>
      <c r="G415" s="22"/>
      <c r="H415" s="22"/>
      <c r="I415" s="22"/>
      <c r="J415" s="22"/>
      <c r="K415" s="24"/>
    </row>
    <row r="416" spans="1:11" ht="18.75" customHeight="1">
      <c r="A416" s="157">
        <v>5331</v>
      </c>
      <c r="B416" s="141">
        <v>482300</v>
      </c>
      <c r="C416" s="150" t="s">
        <v>753</v>
      </c>
      <c r="D416" s="22">
        <v>20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50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>
        <v>50</v>
      </c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379" t="s">
        <v>533</v>
      </c>
      <c r="B424" s="380" t="s">
        <v>534</v>
      </c>
      <c r="C424" s="374" t="s">
        <v>535</v>
      </c>
      <c r="D424" s="374" t="s">
        <v>912</v>
      </c>
      <c r="E424" s="370" t="s">
        <v>380</v>
      </c>
      <c r="F424" s="371"/>
      <c r="G424" s="371"/>
      <c r="H424" s="371"/>
      <c r="I424" s="371"/>
      <c r="J424" s="371"/>
      <c r="K424" s="373"/>
    </row>
    <row r="425" spans="1:11" ht="12.75" customHeight="1">
      <c r="A425" s="379"/>
      <c r="B425" s="380"/>
      <c r="C425" s="374"/>
      <c r="D425" s="374"/>
      <c r="E425" s="370" t="s">
        <v>917</v>
      </c>
      <c r="F425" s="370" t="s">
        <v>427</v>
      </c>
      <c r="G425" s="371"/>
      <c r="H425" s="371"/>
      <c r="I425" s="371"/>
      <c r="J425" s="370" t="s">
        <v>909</v>
      </c>
      <c r="K425" s="372" t="s">
        <v>63</v>
      </c>
    </row>
    <row r="426" spans="1:11" ht="25.5">
      <c r="A426" s="379"/>
      <c r="B426" s="380"/>
      <c r="C426" s="374"/>
      <c r="D426" s="374"/>
      <c r="E426" s="371"/>
      <c r="F426" s="15" t="s">
        <v>381</v>
      </c>
      <c r="G426" s="15" t="s">
        <v>459</v>
      </c>
      <c r="H426" s="15" t="s">
        <v>908</v>
      </c>
      <c r="I426" s="15" t="s">
        <v>62</v>
      </c>
      <c r="J426" s="371"/>
      <c r="K426" s="373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4175</v>
      </c>
      <c r="E430" s="20">
        <f t="shared" si="98"/>
        <v>3749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492</v>
      </c>
      <c r="I430" s="20">
        <f t="shared" si="112"/>
        <v>0</v>
      </c>
      <c r="J430" s="20">
        <f t="shared" si="112"/>
        <v>0</v>
      </c>
      <c r="K430" s="21">
        <f t="shared" si="112"/>
        <v>3257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800</v>
      </c>
      <c r="E431" s="20">
        <f t="shared" si="98"/>
        <v>492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492</v>
      </c>
      <c r="I431" s="20">
        <f t="shared" si="113"/>
        <v>0</v>
      </c>
      <c r="J431" s="20">
        <f t="shared" si="113"/>
        <v>0</v>
      </c>
      <c r="K431" s="21">
        <f t="shared" si="113"/>
        <v>0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500</v>
      </c>
      <c r="E432" s="20">
        <f t="shared" si="98"/>
        <v>492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492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>
        <v>500</v>
      </c>
      <c r="E435" s="23">
        <f t="shared" si="98"/>
        <v>492</v>
      </c>
      <c r="F435" s="22"/>
      <c r="G435" s="22"/>
      <c r="H435" s="22">
        <v>492</v>
      </c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300</v>
      </c>
      <c r="E437" s="20">
        <f t="shared" si="98"/>
        <v>0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0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100</v>
      </c>
      <c r="E439" s="23">
        <f t="shared" si="98"/>
        <v>0</v>
      </c>
      <c r="F439" s="22"/>
      <c r="G439" s="22"/>
      <c r="H439" s="22"/>
      <c r="I439" s="22"/>
      <c r="J439" s="22"/>
      <c r="K439" s="24"/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200</v>
      </c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3375</v>
      </c>
      <c r="E453" s="20">
        <f aca="true" t="shared" si="119" ref="E453:E530">SUM(F453:K453)</f>
        <v>3257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3257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79" t="s">
        <v>533</v>
      </c>
      <c r="B458" s="380" t="s">
        <v>534</v>
      </c>
      <c r="C458" s="374" t="s">
        <v>535</v>
      </c>
      <c r="D458" s="374" t="s">
        <v>912</v>
      </c>
      <c r="E458" s="370" t="s">
        <v>380</v>
      </c>
      <c r="F458" s="371"/>
      <c r="G458" s="371"/>
      <c r="H458" s="371"/>
      <c r="I458" s="371"/>
      <c r="J458" s="371"/>
      <c r="K458" s="373"/>
    </row>
    <row r="459" spans="1:11" ht="12.75" customHeight="1">
      <c r="A459" s="379"/>
      <c r="B459" s="380"/>
      <c r="C459" s="374"/>
      <c r="D459" s="374"/>
      <c r="E459" s="370" t="s">
        <v>917</v>
      </c>
      <c r="F459" s="370" t="s">
        <v>427</v>
      </c>
      <c r="G459" s="371"/>
      <c r="H459" s="371"/>
      <c r="I459" s="371"/>
      <c r="J459" s="370" t="s">
        <v>909</v>
      </c>
      <c r="K459" s="372" t="s">
        <v>63</v>
      </c>
    </row>
    <row r="460" spans="1:11" ht="25.5">
      <c r="A460" s="379"/>
      <c r="B460" s="380"/>
      <c r="C460" s="374"/>
      <c r="D460" s="374"/>
      <c r="E460" s="371"/>
      <c r="F460" s="15" t="s">
        <v>381</v>
      </c>
      <c r="G460" s="15" t="s">
        <v>459</v>
      </c>
      <c r="H460" s="15" t="s">
        <v>908</v>
      </c>
      <c r="I460" s="15" t="s">
        <v>62</v>
      </c>
      <c r="J460" s="371"/>
      <c r="K460" s="373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3375</v>
      </c>
      <c r="E464" s="20">
        <f t="shared" si="119"/>
        <v>3257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3257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>
        <v>3375</v>
      </c>
      <c r="E465" s="23">
        <f t="shared" si="119"/>
        <v>3257</v>
      </c>
      <c r="F465" s="22"/>
      <c r="G465" s="22"/>
      <c r="H465" s="22"/>
      <c r="I465" s="22"/>
      <c r="J465" s="22"/>
      <c r="K465" s="24">
        <v>3257</v>
      </c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79" t="s">
        <v>533</v>
      </c>
      <c r="B486" s="380" t="s">
        <v>534</v>
      </c>
      <c r="C486" s="374" t="s">
        <v>535</v>
      </c>
      <c r="D486" s="374" t="s">
        <v>912</v>
      </c>
      <c r="E486" s="370" t="s">
        <v>380</v>
      </c>
      <c r="F486" s="371"/>
      <c r="G486" s="371"/>
      <c r="H486" s="371"/>
      <c r="I486" s="371"/>
      <c r="J486" s="371"/>
      <c r="K486" s="373"/>
    </row>
    <row r="487" spans="1:11" ht="12.75" customHeight="1">
      <c r="A487" s="379"/>
      <c r="B487" s="380"/>
      <c r="C487" s="374"/>
      <c r="D487" s="374"/>
      <c r="E487" s="370" t="s">
        <v>917</v>
      </c>
      <c r="F487" s="370" t="s">
        <v>427</v>
      </c>
      <c r="G487" s="371"/>
      <c r="H487" s="371"/>
      <c r="I487" s="371"/>
      <c r="J487" s="370" t="s">
        <v>909</v>
      </c>
      <c r="K487" s="372" t="s">
        <v>63</v>
      </c>
    </row>
    <row r="488" spans="1:11" ht="25.5">
      <c r="A488" s="379"/>
      <c r="B488" s="380"/>
      <c r="C488" s="374"/>
      <c r="D488" s="374"/>
      <c r="E488" s="371"/>
      <c r="F488" s="15" t="s">
        <v>381</v>
      </c>
      <c r="G488" s="15" t="s">
        <v>459</v>
      </c>
      <c r="H488" s="15" t="s">
        <v>908</v>
      </c>
      <c r="I488" s="15" t="s">
        <v>62</v>
      </c>
      <c r="J488" s="371"/>
      <c r="K488" s="373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79" t="s">
        <v>533</v>
      </c>
      <c r="B513" s="380" t="s">
        <v>534</v>
      </c>
      <c r="C513" s="374" t="s">
        <v>535</v>
      </c>
      <c r="D513" s="374" t="s">
        <v>912</v>
      </c>
      <c r="E513" s="370" t="s">
        <v>380</v>
      </c>
      <c r="F513" s="371"/>
      <c r="G513" s="371"/>
      <c r="H513" s="371"/>
      <c r="I513" s="371"/>
      <c r="J513" s="371"/>
      <c r="K513" s="373"/>
    </row>
    <row r="514" spans="1:11" ht="12.75" customHeight="1">
      <c r="A514" s="379"/>
      <c r="B514" s="380"/>
      <c r="C514" s="374"/>
      <c r="D514" s="374"/>
      <c r="E514" s="370" t="s">
        <v>917</v>
      </c>
      <c r="F514" s="370" t="s">
        <v>427</v>
      </c>
      <c r="G514" s="371"/>
      <c r="H514" s="371"/>
      <c r="I514" s="371"/>
      <c r="J514" s="370" t="s">
        <v>909</v>
      </c>
      <c r="K514" s="372" t="s">
        <v>63</v>
      </c>
    </row>
    <row r="515" spans="1:11" ht="25.5">
      <c r="A515" s="379"/>
      <c r="B515" s="380"/>
      <c r="C515" s="374"/>
      <c r="D515" s="374"/>
      <c r="E515" s="371"/>
      <c r="F515" s="15" t="s">
        <v>381</v>
      </c>
      <c r="G515" s="15" t="s">
        <v>459</v>
      </c>
      <c r="H515" s="15" t="s">
        <v>908</v>
      </c>
      <c r="I515" s="15" t="s">
        <v>62</v>
      </c>
      <c r="J515" s="371"/>
      <c r="K515" s="373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218907</v>
      </c>
      <c r="E536" s="30">
        <f t="shared" si="139"/>
        <v>64117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2148</v>
      </c>
      <c r="I536" s="30">
        <f t="shared" si="141"/>
        <v>56900</v>
      </c>
      <c r="J536" s="30">
        <f t="shared" si="141"/>
        <v>0</v>
      </c>
      <c r="K536" s="31">
        <f t="shared" si="141"/>
        <v>5069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84" t="s">
        <v>533</v>
      </c>
      <c r="B540" s="377" t="s">
        <v>534</v>
      </c>
      <c r="C540" s="377" t="s">
        <v>535</v>
      </c>
      <c r="D540" s="377" t="s">
        <v>914</v>
      </c>
      <c r="E540" s="377" t="s">
        <v>915</v>
      </c>
      <c r="F540" s="377"/>
      <c r="G540" s="377"/>
      <c r="H540" s="377"/>
      <c r="I540" s="377"/>
      <c r="J540" s="377"/>
      <c r="K540" s="378"/>
    </row>
    <row r="541" spans="1:11" ht="12.75" customHeight="1">
      <c r="A541" s="386"/>
      <c r="B541" s="370"/>
      <c r="C541" s="370"/>
      <c r="D541" s="370"/>
      <c r="E541" s="370" t="s">
        <v>917</v>
      </c>
      <c r="F541" s="370" t="s">
        <v>475</v>
      </c>
      <c r="G541" s="370"/>
      <c r="H541" s="370"/>
      <c r="I541" s="370"/>
      <c r="J541" s="370" t="s">
        <v>909</v>
      </c>
      <c r="K541" s="372" t="s">
        <v>63</v>
      </c>
    </row>
    <row r="542" spans="1:11" ht="25.5">
      <c r="A542" s="386"/>
      <c r="B542" s="370"/>
      <c r="C542" s="370"/>
      <c r="D542" s="370"/>
      <c r="E542" s="371"/>
      <c r="F542" s="15" t="s">
        <v>458</v>
      </c>
      <c r="G542" s="15" t="s">
        <v>459</v>
      </c>
      <c r="H542" s="15" t="s">
        <v>908</v>
      </c>
      <c r="I542" s="15" t="s">
        <v>62</v>
      </c>
      <c r="J542" s="370"/>
      <c r="K542" s="372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218907</v>
      </c>
      <c r="E544" s="20">
        <f>SUM(F544:K544)</f>
        <v>67926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2148</v>
      </c>
      <c r="I544" s="20">
        <f t="shared" si="142"/>
        <v>56841</v>
      </c>
      <c r="J544" s="20">
        <f t="shared" si="142"/>
        <v>0</v>
      </c>
      <c r="K544" s="21">
        <f t="shared" si="142"/>
        <v>8937</v>
      </c>
    </row>
    <row r="545" spans="1:11" ht="25.5">
      <c r="A545" s="136">
        <v>5437</v>
      </c>
      <c r="B545" s="15"/>
      <c r="C545" s="149" t="s">
        <v>898</v>
      </c>
      <c r="D545" s="20">
        <f>D233</f>
        <v>218907</v>
      </c>
      <c r="E545" s="20">
        <f>SUM(F545:K545)</f>
        <v>64117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2148</v>
      </c>
      <c r="I545" s="20">
        <f t="shared" si="143"/>
        <v>56900</v>
      </c>
      <c r="J545" s="20">
        <f t="shared" si="143"/>
        <v>0</v>
      </c>
      <c r="K545" s="21">
        <f t="shared" si="143"/>
        <v>5069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0</v>
      </c>
      <c r="E546" s="23">
        <f>IF((E544-E545)&gt;0,E544-E545,0)</f>
        <v>3809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3868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59</v>
      </c>
      <c r="J547" s="23">
        <f t="shared" si="145"/>
        <v>0</v>
      </c>
      <c r="K547" s="37">
        <f t="shared" si="145"/>
        <v>0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905</v>
      </c>
      <c r="D552" s="20">
        <f aca="true" t="shared" si="150" ref="D552:K552">IF(D224-D536&gt;0,D224-D536,0)</f>
        <v>0</v>
      </c>
      <c r="E552" s="20">
        <f t="shared" si="150"/>
        <v>3809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3868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59</v>
      </c>
      <c r="J553" s="30">
        <f t="shared" si="151"/>
        <v>0</v>
      </c>
      <c r="K553" s="31">
        <f t="shared" si="151"/>
        <v>0</v>
      </c>
    </row>
    <row r="556" spans="1:10" s="98" customFormat="1" ht="29.25" customHeight="1">
      <c r="A556" s="134" t="s">
        <v>957</v>
      </c>
      <c r="B556" s="145"/>
      <c r="C556" s="145"/>
      <c r="E556" s="376" t="s">
        <v>916</v>
      </c>
      <c r="F556" s="376"/>
      <c r="I556" s="375" t="s">
        <v>472</v>
      </c>
      <c r="J556" s="375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313</v>
      </c>
      <c r="I559" s="98" t="s">
        <v>956</v>
      </c>
    </row>
    <row r="560" spans="1:3" s="98" customFormat="1" ht="12.75">
      <c r="A560" s="97"/>
      <c r="B560" s="145"/>
      <c r="C560" s="145"/>
    </row>
  </sheetData>
  <sheetProtection password="CB01" sheet="1" objects="1" scenarios="1"/>
  <mergeCells count="191">
    <mergeCell ref="A86:A88"/>
    <mergeCell ref="B86:B88"/>
    <mergeCell ref="A59:A61"/>
    <mergeCell ref="B59:B61"/>
    <mergeCell ref="D86:D88"/>
    <mergeCell ref="A27:A29"/>
    <mergeCell ref="B27:B29"/>
    <mergeCell ref="F87:I87"/>
    <mergeCell ref="E86:K86"/>
    <mergeCell ref="F28:I28"/>
    <mergeCell ref="F60:I60"/>
    <mergeCell ref="J87:J88"/>
    <mergeCell ref="E87:E88"/>
    <mergeCell ref="E28:E29"/>
    <mergeCell ref="J28:J29"/>
    <mergeCell ref="K87:K88"/>
    <mergeCell ref="K28:K29"/>
    <mergeCell ref="E59:K59"/>
    <mergeCell ref="E60:E61"/>
    <mergeCell ref="J60:J61"/>
    <mergeCell ref="K60:K61"/>
    <mergeCell ref="C59:C61"/>
    <mergeCell ref="E27:K27"/>
    <mergeCell ref="C27:C29"/>
    <mergeCell ref="D27:D29"/>
    <mergeCell ref="C116:C118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A486:A488"/>
    <mergeCell ref="D59:D61"/>
    <mergeCell ref="A116:A118"/>
    <mergeCell ref="B116:B118"/>
    <mergeCell ref="D116:D118"/>
    <mergeCell ref="B142:B144"/>
    <mergeCell ref="C142:C144"/>
    <mergeCell ref="D142:D144"/>
    <mergeCell ref="A142:A144"/>
    <mergeCell ref="C86:C88"/>
    <mergeCell ref="C169:C171"/>
    <mergeCell ref="D169:D171"/>
    <mergeCell ref="D229:D231"/>
    <mergeCell ref="B217:B219"/>
    <mergeCell ref="C486:C488"/>
    <mergeCell ref="B424:B426"/>
    <mergeCell ref="C424:C426"/>
    <mergeCell ref="C248:C250"/>
    <mergeCell ref="D248:D250"/>
    <mergeCell ref="C229:C231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A248:A250"/>
    <mergeCell ref="D345:D347"/>
    <mergeCell ref="B248:B250"/>
    <mergeCell ref="A229:A231"/>
    <mergeCell ref="B229:B231"/>
    <mergeCell ref="A195:A197"/>
    <mergeCell ref="C195:C197"/>
    <mergeCell ref="D195:D197"/>
    <mergeCell ref="A345:A347"/>
    <mergeCell ref="B345:B347"/>
    <mergeCell ref="F170:I170"/>
    <mergeCell ref="E229:K229"/>
    <mergeCell ref="F230:I230"/>
    <mergeCell ref="E196:E197"/>
    <mergeCell ref="J196:J197"/>
    <mergeCell ref="E230:E231"/>
    <mergeCell ref="K230:K231"/>
    <mergeCell ref="J230:J231"/>
    <mergeCell ref="K196:K197"/>
    <mergeCell ref="F196:I196"/>
    <mergeCell ref="E217:K217"/>
    <mergeCell ref="E218:E219"/>
    <mergeCell ref="F249:I249"/>
    <mergeCell ref="E248:K248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F117:I117"/>
    <mergeCell ref="F143:I143"/>
    <mergeCell ref="J117:J118"/>
    <mergeCell ref="E345:K345"/>
    <mergeCell ref="C284:C286"/>
    <mergeCell ref="C217:C219"/>
    <mergeCell ref="D217:D219"/>
    <mergeCell ref="K117:K118"/>
    <mergeCell ref="D284:D286"/>
    <mergeCell ref="E249:E250"/>
    <mergeCell ref="J249:J250"/>
    <mergeCell ref="K249:K250"/>
    <mergeCell ref="K285:K286"/>
    <mergeCell ref="E195:K195"/>
    <mergeCell ref="E169:K169"/>
    <mergeCell ref="E170:E171"/>
    <mergeCell ref="J170:J171"/>
    <mergeCell ref="K170:K171"/>
    <mergeCell ref="A396:A398"/>
    <mergeCell ref="B396:B398"/>
    <mergeCell ref="E284:K284"/>
    <mergeCell ref="E285:E286"/>
    <mergeCell ref="A315:A317"/>
    <mergeCell ref="C315:C317"/>
    <mergeCell ref="D315:D317"/>
    <mergeCell ref="J285:J286"/>
    <mergeCell ref="A424:A426"/>
    <mergeCell ref="E315:K315"/>
    <mergeCell ref="E316:E317"/>
    <mergeCell ref="J316:J317"/>
    <mergeCell ref="K316:K317"/>
    <mergeCell ref="F285:I285"/>
    <mergeCell ref="A284:A286"/>
    <mergeCell ref="B284:B286"/>
    <mergeCell ref="C396:C398"/>
    <mergeCell ref="D396:D398"/>
    <mergeCell ref="B486:B488"/>
    <mergeCell ref="B371:B373"/>
    <mergeCell ref="C371:C373"/>
    <mergeCell ref="D371:D373"/>
    <mergeCell ref="B458:B460"/>
    <mergeCell ref="C458:C460"/>
    <mergeCell ref="D458:D460"/>
    <mergeCell ref="K346:K347"/>
    <mergeCell ref="A513:A515"/>
    <mergeCell ref="B513:B515"/>
    <mergeCell ref="C513:C515"/>
    <mergeCell ref="D513:D515"/>
    <mergeCell ref="E513:K513"/>
    <mergeCell ref="J372:J373"/>
    <mergeCell ref="A458:A460"/>
    <mergeCell ref="K372:K373"/>
    <mergeCell ref="A371:A373"/>
    <mergeCell ref="E425:E426"/>
    <mergeCell ref="J425:J426"/>
    <mergeCell ref="E486:K486"/>
    <mergeCell ref="D424:D426"/>
    <mergeCell ref="E396:K396"/>
    <mergeCell ref="E371:K371"/>
    <mergeCell ref="E372:E373"/>
    <mergeCell ref="E397:E398"/>
    <mergeCell ref="J397:J398"/>
    <mergeCell ref="K397:K39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D486:D488"/>
    <mergeCell ref="F487:I487"/>
    <mergeCell ref="E458:K458"/>
    <mergeCell ref="J346:J347"/>
    <mergeCell ref="K487:K488"/>
    <mergeCell ref="F459:I459"/>
    <mergeCell ref="K459:K460"/>
    <mergeCell ref="E346:E347"/>
    <mergeCell ref="F346:I346"/>
    <mergeCell ref="E424:K424"/>
    <mergeCell ref="F316:I316"/>
    <mergeCell ref="E541:E542"/>
    <mergeCell ref="J541:J542"/>
    <mergeCell ref="F541:I541"/>
    <mergeCell ref="K541:K542"/>
    <mergeCell ref="E459:E460"/>
    <mergeCell ref="E514:E515"/>
    <mergeCell ref="J514:J515"/>
    <mergeCell ref="K514:K515"/>
    <mergeCell ref="F514:I514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E26" sqref="E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5" ht="12.75">
      <c r="A1" s="60" t="s">
        <v>72</v>
      </c>
      <c r="B1" s="61"/>
      <c r="E1" s="133" t="s">
        <v>918</v>
      </c>
    </row>
    <row r="2" spans="1:2" ht="12.75">
      <c r="A2" s="60" t="s">
        <v>400</v>
      </c>
      <c r="B2" s="61"/>
    </row>
    <row r="3" spans="1:4" ht="12.75">
      <c r="A3" s="60" t="s">
        <v>474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1714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06 НОВИ САД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00206006 ДЗ ЖАБАЉ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933</v>
      </c>
    </row>
    <row r="11" spans="1:5" ht="12.75">
      <c r="A11" s="390" t="s">
        <v>211</v>
      </c>
      <c r="B11" s="391"/>
      <c r="C11" s="69" t="s">
        <v>212</v>
      </c>
      <c r="D11" s="70" t="s">
        <v>226</v>
      </c>
      <c r="E11" s="71" t="s">
        <v>227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1716</v>
      </c>
      <c r="D13" s="79">
        <f>D14+D15</f>
        <v>5465</v>
      </c>
      <c r="E13" s="80">
        <f>E14+E15</f>
        <v>3784</v>
      </c>
    </row>
    <row r="14" spans="1:5" ht="24" customHeight="1">
      <c r="A14" s="81"/>
      <c r="B14" s="82" t="s">
        <v>201</v>
      </c>
      <c r="C14" s="83" t="s">
        <v>213</v>
      </c>
      <c r="D14" s="84">
        <v>5465</v>
      </c>
      <c r="E14" s="85">
        <v>3784</v>
      </c>
    </row>
    <row r="15" spans="1:5" ht="24" customHeight="1">
      <c r="A15" s="81"/>
      <c r="B15" s="82" t="s">
        <v>202</v>
      </c>
      <c r="C15" s="83" t="s">
        <v>214</v>
      </c>
      <c r="D15" s="84"/>
      <c r="E15" s="85"/>
    </row>
    <row r="16" spans="1:5" ht="24" customHeight="1">
      <c r="A16" s="76" t="s">
        <v>203</v>
      </c>
      <c r="B16" s="77"/>
      <c r="C16" s="86" t="s">
        <v>1711</v>
      </c>
      <c r="D16" s="79">
        <f>D17+D18+D19</f>
        <v>68846</v>
      </c>
      <c r="E16" s="80">
        <f>E17+E18+E19</f>
        <v>57830</v>
      </c>
    </row>
    <row r="17" spans="1:5" ht="24" customHeight="1">
      <c r="A17" s="81"/>
      <c r="B17" s="82" t="s">
        <v>206</v>
      </c>
      <c r="C17" s="83" t="s">
        <v>215</v>
      </c>
      <c r="D17" s="84">
        <v>67925</v>
      </c>
      <c r="E17" s="85">
        <v>56841</v>
      </c>
    </row>
    <row r="18" spans="1:5" ht="24" customHeight="1">
      <c r="A18" s="81"/>
      <c r="B18" s="82" t="s">
        <v>207</v>
      </c>
      <c r="C18" s="83" t="s">
        <v>216</v>
      </c>
      <c r="D18" s="84">
        <v>921</v>
      </c>
      <c r="E18" s="85">
        <v>989</v>
      </c>
    </row>
    <row r="19" spans="1:5" ht="24" customHeight="1">
      <c r="A19" s="81"/>
      <c r="B19" s="82" t="s">
        <v>208</v>
      </c>
      <c r="C19" s="83" t="s">
        <v>217</v>
      </c>
      <c r="D19" s="84"/>
      <c r="E19" s="85"/>
    </row>
    <row r="20" spans="1:5" ht="24" customHeight="1">
      <c r="A20" s="76" t="s">
        <v>204</v>
      </c>
      <c r="B20" s="77"/>
      <c r="C20" s="86" t="s">
        <v>1712</v>
      </c>
      <c r="D20" s="79">
        <f>D21+D22+D23</f>
        <v>65998</v>
      </c>
      <c r="E20" s="80">
        <f>E21+E22+E23</f>
        <v>58021</v>
      </c>
    </row>
    <row r="21" spans="1:5" ht="24" customHeight="1">
      <c r="A21" s="81"/>
      <c r="B21" s="82" t="s">
        <v>218</v>
      </c>
      <c r="C21" s="83" t="s">
        <v>219</v>
      </c>
      <c r="D21" s="84">
        <v>64116</v>
      </c>
      <c r="E21" s="85">
        <v>56900</v>
      </c>
    </row>
    <row r="22" spans="1:5" ht="24" customHeight="1">
      <c r="A22" s="81"/>
      <c r="B22" s="82" t="s">
        <v>220</v>
      </c>
      <c r="C22" s="83" t="s">
        <v>221</v>
      </c>
      <c r="D22" s="84">
        <v>1882</v>
      </c>
      <c r="E22" s="85">
        <v>1121</v>
      </c>
    </row>
    <row r="23" spans="1:5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1713</v>
      </c>
      <c r="D24" s="79">
        <f>D13+D16-D20</f>
        <v>8313</v>
      </c>
      <c r="E24" s="79">
        <f>E13+E16-E20</f>
        <v>3593</v>
      </c>
      <c r="F24" s="87"/>
    </row>
    <row r="25" spans="1:5" ht="24" customHeight="1">
      <c r="A25" s="81"/>
      <c r="B25" s="82" t="s">
        <v>209</v>
      </c>
      <c r="C25" s="83" t="s">
        <v>224</v>
      </c>
      <c r="D25" s="88">
        <v>8313</v>
      </c>
      <c r="E25" s="85">
        <v>3593</v>
      </c>
    </row>
    <row r="26" spans="1:5" ht="24" customHeight="1" thickBot="1">
      <c r="A26" s="89"/>
      <c r="B26" s="90" t="s">
        <v>210</v>
      </c>
      <c r="C26" s="91" t="s">
        <v>225</v>
      </c>
      <c r="D26" s="92"/>
      <c r="E26" s="93"/>
    </row>
  </sheetData>
  <sheetProtection password="CB01" sheet="1" objects="1" scenarios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270">
      <selection activeCell="D109" sqref="D109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72</v>
      </c>
    </row>
    <row r="2" spans="1:8" ht="12.75">
      <c r="A2" s="210" t="s">
        <v>400</v>
      </c>
      <c r="H2" s="209" t="s">
        <v>931</v>
      </c>
    </row>
    <row r="3" spans="1:5" ht="12.75">
      <c r="A3" s="210" t="s">
        <v>474</v>
      </c>
      <c r="D3" s="209"/>
      <c r="E3" s="209"/>
    </row>
    <row r="5" ht="12.75"/>
    <row r="6" ht="9" customHeight="1"/>
    <row r="7" spans="1:5" ht="12.75">
      <c r="A7" s="208" t="str">
        <f>"ФИЛИЈАЛА:   "&amp;Filijala</f>
        <v>ФИЛИЈАЛА:   06 НОВИ САД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00206006 ДЗ ЖАБАЉ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930</v>
      </c>
      <c r="B14" s="197"/>
      <c r="C14" s="197"/>
      <c r="D14" s="197"/>
      <c r="E14" s="197"/>
    </row>
    <row r="15" spans="1:5" ht="19.5" customHeight="1">
      <c r="A15" s="196" t="s">
        <v>1715</v>
      </c>
      <c r="B15" s="195"/>
      <c r="C15" s="195"/>
      <c r="D15" s="195"/>
      <c r="E15" s="195"/>
    </row>
    <row r="16" ht="36" customHeight="1">
      <c r="A16" s="186" t="s">
        <v>442</v>
      </c>
    </row>
    <row r="17" spans="4:8" ht="18" customHeight="1" thickBot="1">
      <c r="D17" s="194"/>
      <c r="E17" s="194"/>
      <c r="H17" s="114" t="s">
        <v>933</v>
      </c>
    </row>
    <row r="18" spans="1:8" ht="24" customHeight="1">
      <c r="A18" s="392" t="s">
        <v>533</v>
      </c>
      <c r="B18" s="394" t="s">
        <v>534</v>
      </c>
      <c r="C18" s="394" t="s">
        <v>535</v>
      </c>
      <c r="D18" s="407" t="s">
        <v>976</v>
      </c>
      <c r="E18" s="407" t="s">
        <v>975</v>
      </c>
      <c r="F18" s="399" t="s">
        <v>974</v>
      </c>
      <c r="G18" s="401" t="s">
        <v>1001</v>
      </c>
      <c r="H18" s="403" t="s">
        <v>964</v>
      </c>
    </row>
    <row r="19" spans="1:8" ht="35.25" customHeight="1">
      <c r="A19" s="393"/>
      <c r="B19" s="397"/>
      <c r="C19" s="395"/>
      <c r="D19" s="408"/>
      <c r="E19" s="408"/>
      <c r="F19" s="409"/>
      <c r="G19" s="402"/>
      <c r="H19" s="404"/>
    </row>
    <row r="20" spans="1:8" ht="24.75" customHeight="1">
      <c r="A20" s="393"/>
      <c r="B20" s="397"/>
      <c r="C20" s="395"/>
      <c r="D20" s="408"/>
      <c r="E20" s="408"/>
      <c r="F20" s="409"/>
      <c r="G20" s="402"/>
      <c r="H20" s="404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738</v>
      </c>
      <c r="G21" s="245">
        <v>7</v>
      </c>
      <c r="H21" s="18" t="s">
        <v>1002</v>
      </c>
    </row>
    <row r="22" spans="1:8" ht="25.5">
      <c r="A22" s="192">
        <v>5001</v>
      </c>
      <c r="B22" s="181"/>
      <c r="C22" s="180" t="s">
        <v>973</v>
      </c>
      <c r="D22" s="191">
        <f>D23</f>
        <v>297</v>
      </c>
      <c r="E22" s="191">
        <f>E23</f>
        <v>0</v>
      </c>
      <c r="F22" s="179">
        <f aca="true" t="shared" si="0" ref="F22:F32">D22+E22</f>
        <v>297</v>
      </c>
      <c r="G22" s="246">
        <f>G23</f>
        <v>0</v>
      </c>
      <c r="H22" s="21">
        <f aca="true" t="shared" si="1" ref="H22:H32">F22+G22</f>
        <v>297</v>
      </c>
    </row>
    <row r="23" spans="1:8" ht="12.75">
      <c r="A23" s="192">
        <v>5002</v>
      </c>
      <c r="B23" s="181">
        <v>700000</v>
      </c>
      <c r="C23" s="180" t="s">
        <v>759</v>
      </c>
      <c r="D23" s="191">
        <f>D24+D29</f>
        <v>297</v>
      </c>
      <c r="E23" s="191">
        <f>E24+E29</f>
        <v>0</v>
      </c>
      <c r="F23" s="179">
        <f t="shared" si="0"/>
        <v>297</v>
      </c>
      <c r="G23" s="246">
        <f>G24+G29</f>
        <v>0</v>
      </c>
      <c r="H23" s="21">
        <f t="shared" si="1"/>
        <v>297</v>
      </c>
    </row>
    <row r="24" spans="1:8" ht="12.75" customHeight="1">
      <c r="A24" s="183">
        <v>5094</v>
      </c>
      <c r="B24" s="181">
        <v>770000</v>
      </c>
      <c r="C24" s="180" t="s">
        <v>771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81">
        <v>771000</v>
      </c>
      <c r="C25" s="180" t="s">
        <v>772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654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773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7">
        <v>772100</v>
      </c>
      <c r="C28" s="176" t="s">
        <v>655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774</v>
      </c>
      <c r="D29" s="191">
        <f>D30</f>
        <v>297</v>
      </c>
      <c r="E29" s="191">
        <f>E30</f>
        <v>0</v>
      </c>
      <c r="F29" s="179">
        <f t="shared" si="0"/>
        <v>297</v>
      </c>
      <c r="G29" s="249"/>
      <c r="H29" s="21">
        <f t="shared" si="1"/>
        <v>297</v>
      </c>
    </row>
    <row r="30" spans="1:8" ht="25.5">
      <c r="A30" s="183">
        <v>5100</v>
      </c>
      <c r="B30" s="181">
        <v>781000</v>
      </c>
      <c r="C30" s="180" t="s">
        <v>775</v>
      </c>
      <c r="D30" s="191">
        <f>D31</f>
        <v>297</v>
      </c>
      <c r="E30" s="191">
        <f>E31</f>
        <v>0</v>
      </c>
      <c r="F30" s="179">
        <f t="shared" si="0"/>
        <v>297</v>
      </c>
      <c r="G30" s="249"/>
      <c r="H30" s="21">
        <f t="shared" si="1"/>
        <v>297</v>
      </c>
    </row>
    <row r="31" spans="1:8" ht="12.75">
      <c r="A31" s="190">
        <v>5101</v>
      </c>
      <c r="B31" s="177">
        <v>781100</v>
      </c>
      <c r="C31" s="176" t="s">
        <v>456</v>
      </c>
      <c r="D31" s="247">
        <v>297</v>
      </c>
      <c r="E31" s="247"/>
      <c r="F31" s="179">
        <f t="shared" si="0"/>
        <v>297</v>
      </c>
      <c r="G31" s="250"/>
      <c r="H31" s="21">
        <f t="shared" si="1"/>
        <v>297</v>
      </c>
    </row>
    <row r="32" spans="1:8" ht="13.5" thickBot="1">
      <c r="A32" s="188">
        <v>5171</v>
      </c>
      <c r="B32" s="172"/>
      <c r="C32" s="171" t="s">
        <v>972</v>
      </c>
      <c r="D32" s="187">
        <f>D22</f>
        <v>297</v>
      </c>
      <c r="E32" s="187">
        <f>E22</f>
        <v>0</v>
      </c>
      <c r="F32" s="170">
        <f t="shared" si="0"/>
        <v>297</v>
      </c>
      <c r="G32" s="248">
        <f>G22</f>
        <v>0</v>
      </c>
      <c r="H32" s="31">
        <f t="shared" si="1"/>
        <v>297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76" t="s">
        <v>933</v>
      </c>
      <c r="E36" s="167"/>
    </row>
    <row r="37" spans="1:5" ht="19.5" customHeight="1">
      <c r="A37" s="392" t="s">
        <v>533</v>
      </c>
      <c r="B37" s="394" t="s">
        <v>534</v>
      </c>
      <c r="C37" s="394" t="s">
        <v>535</v>
      </c>
      <c r="D37" s="399" t="s">
        <v>971</v>
      </c>
      <c r="E37" s="405"/>
    </row>
    <row r="38" spans="1:5" ht="18" customHeight="1">
      <c r="A38" s="398"/>
      <c r="B38" s="396"/>
      <c r="C38" s="396"/>
      <c r="D38" s="400"/>
      <c r="E38" s="406"/>
    </row>
    <row r="39" spans="1:5" ht="14.25" customHeight="1">
      <c r="A39" s="398"/>
      <c r="B39" s="396"/>
      <c r="C39" s="396"/>
      <c r="D39" s="400"/>
      <c r="E39" s="406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803</v>
      </c>
      <c r="D41" s="179">
        <f>D42+D210</f>
        <v>387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D43+D65+D110+D125+D149+D162+D178+D193</f>
        <v>387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0</v>
      </c>
      <c r="E43" s="169"/>
    </row>
    <row r="44" spans="1:5" ht="12.75">
      <c r="A44" s="182">
        <v>5175</v>
      </c>
      <c r="B44" s="181">
        <v>411000</v>
      </c>
      <c r="C44" s="180" t="s">
        <v>806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382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807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808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17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18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19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383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10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590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591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13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D66+D74+D80+D89+D97+D100</f>
        <v>387</v>
      </c>
      <c r="E65" s="169"/>
    </row>
    <row r="66" spans="1:5" ht="12.75">
      <c r="A66" s="182">
        <v>5197</v>
      </c>
      <c r="B66" s="181">
        <v>421000</v>
      </c>
      <c r="C66" s="180" t="s">
        <v>816</v>
      </c>
      <c r="D66" s="179">
        <f>SUM(D67:D73)</f>
        <v>64</v>
      </c>
      <c r="E66" s="169"/>
    </row>
    <row r="67" spans="1:5" ht="12.75">
      <c r="A67" s="178">
        <v>5198</v>
      </c>
      <c r="B67" s="177">
        <v>421100</v>
      </c>
      <c r="C67" s="176" t="s">
        <v>14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15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16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64</v>
      </c>
      <c r="D70" s="175"/>
      <c r="E70" s="174"/>
    </row>
    <row r="71" spans="1:5" ht="12.75">
      <c r="A71" s="178">
        <v>5202</v>
      </c>
      <c r="B71" s="177">
        <v>421500</v>
      </c>
      <c r="C71" s="176" t="s">
        <v>65</v>
      </c>
      <c r="D71" s="175">
        <v>64</v>
      </c>
      <c r="E71" s="174"/>
    </row>
    <row r="72" spans="1:5" ht="12.75">
      <c r="A72" s="178">
        <v>5203</v>
      </c>
      <c r="B72" s="177">
        <v>421600</v>
      </c>
      <c r="C72" s="176" t="s">
        <v>66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580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817</v>
      </c>
      <c r="D74" s="179">
        <f>SUM(D75:D79)</f>
        <v>24</v>
      </c>
      <c r="E74" s="169"/>
    </row>
    <row r="75" spans="1:5" ht="12.75">
      <c r="A75" s="178">
        <v>5206</v>
      </c>
      <c r="B75" s="177">
        <v>422100</v>
      </c>
      <c r="C75" s="176" t="s">
        <v>8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319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320</v>
      </c>
      <c r="D77" s="175">
        <v>24</v>
      </c>
      <c r="E77" s="174"/>
    </row>
    <row r="78" spans="1:5" ht="12.75">
      <c r="A78" s="178">
        <v>5209</v>
      </c>
      <c r="B78" s="177">
        <v>422400</v>
      </c>
      <c r="C78" s="176" t="s">
        <v>592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321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818</v>
      </c>
      <c r="D80" s="179">
        <f>SUM(D81:D88)</f>
        <v>86</v>
      </c>
      <c r="E80" s="169"/>
    </row>
    <row r="81" spans="1:5" ht="12.75">
      <c r="A81" s="178">
        <v>5212</v>
      </c>
      <c r="B81" s="177">
        <v>423100</v>
      </c>
      <c r="C81" s="176" t="s">
        <v>322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323</v>
      </c>
      <c r="D82" s="175">
        <v>86</v>
      </c>
      <c r="E82" s="174"/>
    </row>
    <row r="83" spans="1:5" ht="12.75">
      <c r="A83" s="178">
        <v>5214</v>
      </c>
      <c r="B83" s="177">
        <v>423300</v>
      </c>
      <c r="C83" s="176" t="s">
        <v>324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621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347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637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638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639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819</v>
      </c>
      <c r="D89" s="179">
        <f>SUM(D90:D96)</f>
        <v>0</v>
      </c>
      <c r="E89" s="169"/>
    </row>
    <row r="90" spans="1:5" ht="12.75">
      <c r="A90" s="178">
        <v>5221</v>
      </c>
      <c r="B90" s="177">
        <v>424100</v>
      </c>
      <c r="C90" s="176" t="s">
        <v>640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641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642</v>
      </c>
      <c r="D92" s="175"/>
      <c r="E92" s="174"/>
    </row>
    <row r="93" spans="1:5" ht="12.75">
      <c r="A93" s="178">
        <v>5224</v>
      </c>
      <c r="B93" s="177">
        <v>424400</v>
      </c>
      <c r="C93" s="176" t="s">
        <v>496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497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366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367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820</v>
      </c>
      <c r="D97" s="179">
        <f>D98+D99</f>
        <v>0</v>
      </c>
      <c r="E97" s="169"/>
    </row>
    <row r="98" spans="1:5" ht="12.75">
      <c r="A98" s="178">
        <v>5229</v>
      </c>
      <c r="B98" s="177">
        <v>425100</v>
      </c>
      <c r="C98" s="176" t="s">
        <v>96</v>
      </c>
      <c r="D98" s="175"/>
      <c r="E98" s="174"/>
    </row>
    <row r="99" spans="1:5" ht="12.75">
      <c r="A99" s="178">
        <v>5230</v>
      </c>
      <c r="B99" s="177">
        <v>425200</v>
      </c>
      <c r="C99" s="176" t="s">
        <v>97</v>
      </c>
      <c r="D99" s="175"/>
      <c r="E99" s="174"/>
    </row>
    <row r="100" spans="1:5" ht="12.75">
      <c r="A100" s="182">
        <v>5231</v>
      </c>
      <c r="B100" s="181">
        <v>426000</v>
      </c>
      <c r="C100" s="180" t="s">
        <v>821</v>
      </c>
      <c r="D100" s="179">
        <f>SUM(D101:D109)</f>
        <v>213</v>
      </c>
      <c r="E100" s="169"/>
    </row>
    <row r="101" spans="1:5" ht="12.75">
      <c r="A101" s="178">
        <v>5232</v>
      </c>
      <c r="B101" s="177">
        <v>426100</v>
      </c>
      <c r="C101" s="176" t="s">
        <v>98</v>
      </c>
      <c r="D101" s="175">
        <v>77</v>
      </c>
      <c r="E101" s="174"/>
    </row>
    <row r="102" spans="1:5" ht="12.75">
      <c r="A102" s="178">
        <v>5233</v>
      </c>
      <c r="B102" s="177">
        <v>426200</v>
      </c>
      <c r="C102" s="176" t="s">
        <v>822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99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519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520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521</v>
      </c>
      <c r="D107" s="175">
        <v>90</v>
      </c>
      <c r="E107" s="174"/>
    </row>
    <row r="108" spans="1:5" ht="12.75">
      <c r="A108" s="178">
        <v>5239</v>
      </c>
      <c r="B108" s="177">
        <v>426800</v>
      </c>
      <c r="C108" s="176" t="s">
        <v>376</v>
      </c>
      <c r="D108" s="175">
        <v>46</v>
      </c>
      <c r="E108" s="174"/>
    </row>
    <row r="109" spans="1:5" ht="12.75">
      <c r="A109" s="178">
        <v>5240</v>
      </c>
      <c r="B109" s="177">
        <v>426900</v>
      </c>
      <c r="C109" s="176" t="s">
        <v>522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823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824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825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622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623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826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750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827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624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828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625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626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627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829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628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830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831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832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751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833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630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834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648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649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752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835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836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837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838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839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840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841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842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631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843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844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57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58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845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59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60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846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847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848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95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849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850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851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40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41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852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853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658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854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855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856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61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753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857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858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581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859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860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861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582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862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863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864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571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572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573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574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865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575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754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576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866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583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867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577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868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869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870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871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536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872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873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874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875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876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877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878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879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880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643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881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882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883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490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491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492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493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884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494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885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755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495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886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887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665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888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889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890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756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891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892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487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488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489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893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644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645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646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647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894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895</v>
      </c>
      <c r="D303" s="175"/>
      <c r="E303" s="174"/>
    </row>
    <row r="304" spans="1:5" ht="13.5" thickBot="1">
      <c r="A304" s="173">
        <v>5435</v>
      </c>
      <c r="B304" s="172"/>
      <c r="C304" s="171" t="s">
        <v>896</v>
      </c>
      <c r="D304" s="170">
        <f>D41+D256</f>
        <v>387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483</v>
      </c>
      <c r="D307" s="165" t="s">
        <v>484</v>
      </c>
    </row>
    <row r="308" spans="1:6" s="165" customFormat="1" ht="21.75" customHeight="1">
      <c r="A308" s="165" t="s">
        <v>312</v>
      </c>
      <c r="D308" s="166" t="s">
        <v>485</v>
      </c>
      <c r="E308" s="166"/>
      <c r="F308" s="163"/>
    </row>
  </sheetData>
  <sheetProtection password="CB01" sheet="1" objects="1" scenarios="1"/>
  <mergeCells count="13">
    <mergeCell ref="G18:G20"/>
    <mergeCell ref="H18:H20"/>
    <mergeCell ref="E37:E39"/>
    <mergeCell ref="D18:D20"/>
    <mergeCell ref="F18:F20"/>
    <mergeCell ref="E18:E20"/>
    <mergeCell ref="A18:A20"/>
    <mergeCell ref="C18:C20"/>
    <mergeCell ref="C37:C39"/>
    <mergeCell ref="B18:B20"/>
    <mergeCell ref="A37:A39"/>
    <mergeCell ref="D37:D39"/>
    <mergeCell ref="B37:B39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D23" sqref="D23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6" ht="12.75">
      <c r="A1" s="104" t="s">
        <v>72</v>
      </c>
      <c r="B1" s="105"/>
      <c r="F1" s="159" t="s">
        <v>959</v>
      </c>
    </row>
    <row r="2" spans="1:6" ht="12.75">
      <c r="A2" s="104" t="s">
        <v>400</v>
      </c>
      <c r="B2" s="105"/>
      <c r="F2" s="159"/>
    </row>
    <row r="3" spans="1:4" ht="12.75">
      <c r="A3" s="104" t="s">
        <v>474</v>
      </c>
      <c r="B3" s="105"/>
      <c r="D3" s="107"/>
    </row>
    <row r="4" spans="1:2" ht="6.75" customHeight="1">
      <c r="A4" s="104"/>
      <c r="B4" s="105"/>
    </row>
    <row r="5" spans="1:6" ht="6.75" customHeight="1">
      <c r="A5" s="410"/>
      <c r="B5" s="410"/>
      <c r="C5" s="410"/>
      <c r="D5" s="410"/>
      <c r="E5" s="410"/>
      <c r="F5" s="41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00206006 ДЗ ЖАБАЉ</v>
      </c>
      <c r="B8" s="113"/>
    </row>
    <row r="9" spans="1:6" ht="39" customHeight="1">
      <c r="A9" s="410" t="s">
        <v>1717</v>
      </c>
      <c r="B9" s="410"/>
      <c r="C9" s="410"/>
      <c r="D9" s="410"/>
      <c r="E9" s="410"/>
      <c r="F9" s="410"/>
    </row>
    <row r="10" ht="12.75">
      <c r="F10" s="114" t="s">
        <v>933</v>
      </c>
    </row>
    <row r="11" spans="1:6" ht="59.25" customHeight="1">
      <c r="A11" s="130" t="s">
        <v>955</v>
      </c>
      <c r="B11" s="130" t="s">
        <v>960</v>
      </c>
      <c r="C11" s="131" t="s">
        <v>961</v>
      </c>
      <c r="D11" s="131" t="s">
        <v>962</v>
      </c>
      <c r="E11" s="131" t="s">
        <v>963</v>
      </c>
      <c r="F11" s="131" t="s">
        <v>964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965</v>
      </c>
    </row>
    <row r="13" spans="1:6" ht="29.25" customHeight="1">
      <c r="A13" s="161" t="s">
        <v>416</v>
      </c>
      <c r="B13" s="120" t="s">
        <v>982</v>
      </c>
      <c r="C13" s="122">
        <v>46440</v>
      </c>
      <c r="D13" s="122">
        <v>8887</v>
      </c>
      <c r="E13" s="122">
        <v>997</v>
      </c>
      <c r="F13" s="121">
        <f>C13+D13+E13</f>
        <v>56324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966</v>
      </c>
    </row>
    <row r="16" spans="1:6" ht="27.75" customHeight="1">
      <c r="A16" s="411" t="s">
        <v>967</v>
      </c>
      <c r="B16" s="411"/>
      <c r="C16" s="411"/>
      <c r="D16" s="411"/>
      <c r="E16" s="411"/>
      <c r="F16" s="411"/>
    </row>
    <row r="17" ht="15.75" customHeight="1">
      <c r="A17" s="129"/>
    </row>
    <row r="18" spans="1:6" ht="51.75" customHeight="1">
      <c r="A18" s="410" t="s">
        <v>1718</v>
      </c>
      <c r="B18" s="410"/>
      <c r="C18" s="410"/>
      <c r="D18" s="162"/>
      <c r="E18" s="162"/>
      <c r="F18" s="162"/>
    </row>
    <row r="19" ht="12.75">
      <c r="A19" s="129"/>
    </row>
    <row r="20" spans="1:3" ht="12.75">
      <c r="A20" s="129"/>
      <c r="C20" s="114" t="s">
        <v>933</v>
      </c>
    </row>
    <row r="21" spans="1:3" ht="25.5">
      <c r="A21" s="130" t="s">
        <v>955</v>
      </c>
      <c r="B21" s="130" t="s">
        <v>960</v>
      </c>
      <c r="C21" s="131" t="s">
        <v>968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416</v>
      </c>
      <c r="B23" s="120" t="s">
        <v>969</v>
      </c>
      <c r="C23" s="122">
        <v>8894</v>
      </c>
    </row>
    <row r="26" ht="12.75">
      <c r="A26" s="106" t="s">
        <v>970</v>
      </c>
    </row>
  </sheetData>
  <sheetProtection password="CB01" sheet="1" objects="1" scenarios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H14" sqref="H14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8" ht="12.75">
      <c r="A1" s="135" t="s">
        <v>72</v>
      </c>
      <c r="B1" s="105"/>
      <c r="H1" s="133" t="s">
        <v>735</v>
      </c>
    </row>
    <row r="2" spans="1:2" ht="12.75">
      <c r="A2" s="104" t="s">
        <v>400</v>
      </c>
      <c r="B2" s="105"/>
    </row>
    <row r="3" spans="1:4" ht="12.75">
      <c r="A3" s="104" t="s">
        <v>474</v>
      </c>
      <c r="B3" s="105"/>
      <c r="D3" s="107"/>
    </row>
    <row r="4" spans="1:2" ht="12.75">
      <c r="A4" s="104"/>
      <c r="B4" s="105"/>
    </row>
    <row r="5" spans="1:8" ht="38.25" customHeight="1">
      <c r="A5" s="412" t="s">
        <v>932</v>
      </c>
      <c r="B5" s="412"/>
      <c r="C5" s="412"/>
      <c r="D5" s="412"/>
      <c r="E5" s="412"/>
      <c r="F5" s="412"/>
      <c r="G5" s="412"/>
      <c r="H5" s="412"/>
    </row>
    <row r="6" spans="1:6" ht="15">
      <c r="A6" s="104"/>
      <c r="B6" s="105"/>
      <c r="C6" s="108"/>
      <c r="D6" s="413" t="s">
        <v>1715</v>
      </c>
      <c r="E6" s="413"/>
      <c r="F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00206006 ДЗ ЖАБАЉ</v>
      </c>
      <c r="B8" s="113"/>
    </row>
    <row r="9" spans="1:2" ht="12.75">
      <c r="A9" s="104"/>
      <c r="B9" s="113"/>
    </row>
    <row r="10" ht="12.75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958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aca="true" t="shared" si="0" ref="C13:H13">C14+C15+C16+C17+C18</f>
        <v>0</v>
      </c>
      <c r="D13" s="121">
        <f t="shared" si="0"/>
        <v>514</v>
      </c>
      <c r="E13" s="121">
        <f t="shared" si="0"/>
        <v>514</v>
      </c>
      <c r="F13" s="121">
        <f t="shared" si="0"/>
        <v>0</v>
      </c>
      <c r="G13" s="121">
        <f t="shared" si="0"/>
        <v>514</v>
      </c>
      <c r="H13" s="121">
        <f t="shared" si="0"/>
        <v>514</v>
      </c>
    </row>
    <row r="14" spans="1:8" ht="19.5" customHeight="1">
      <c r="A14" s="119" t="s">
        <v>940</v>
      </c>
      <c r="B14" s="120" t="s">
        <v>941</v>
      </c>
      <c r="C14" s="122"/>
      <c r="D14" s="122">
        <v>514</v>
      </c>
      <c r="E14" s="121">
        <f>C14+D14</f>
        <v>514</v>
      </c>
      <c r="F14" s="122"/>
      <c r="G14" s="122">
        <v>514</v>
      </c>
      <c r="H14" s="121">
        <f>F14+G14</f>
        <v>514</v>
      </c>
    </row>
    <row r="15" spans="1:8" ht="19.5" customHeight="1">
      <c r="A15" s="119" t="s">
        <v>942</v>
      </c>
      <c r="B15" s="120" t="s">
        <v>943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946</v>
      </c>
      <c r="B17" s="124" t="s">
        <v>947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950</v>
      </c>
    </row>
    <row r="21" ht="12.75">
      <c r="A21" s="129" t="s">
        <v>951</v>
      </c>
    </row>
    <row r="22" ht="12.75">
      <c r="A22" s="129" t="s">
        <v>952</v>
      </c>
    </row>
    <row r="23" ht="12.75">
      <c r="A23" s="129" t="s">
        <v>953</v>
      </c>
    </row>
    <row r="24" ht="12.75">
      <c r="A24" s="129" t="s">
        <v>954</v>
      </c>
    </row>
  </sheetData>
  <sheetProtection password="CB01" sheet="1" objects="1" scenarios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0" width="9.140625" style="106" customWidth="1"/>
    <col min="11" max="16384" width="9.140625" style="106" customWidth="1"/>
  </cols>
  <sheetData>
    <row r="1" spans="1:2" ht="12.75">
      <c r="A1" s="104" t="s">
        <v>72</v>
      </c>
      <c r="B1" s="105"/>
    </row>
    <row r="2" spans="1:9" ht="12.75">
      <c r="A2" s="104" t="s">
        <v>400</v>
      </c>
      <c r="B2" s="105"/>
      <c r="I2" s="159"/>
    </row>
    <row r="3" spans="1:9" ht="12.75">
      <c r="A3" s="104" t="s">
        <v>474</v>
      </c>
      <c r="B3" s="105"/>
      <c r="E3" s="107"/>
      <c r="F3" s="107"/>
      <c r="G3" s="107"/>
      <c r="I3" s="159" t="s">
        <v>1008</v>
      </c>
    </row>
    <row r="4" spans="1:2" ht="6.75" customHeight="1">
      <c r="A4" s="104"/>
      <c r="B4" s="105"/>
    </row>
    <row r="5" spans="1:9" ht="6.75" customHeight="1">
      <c r="A5" s="410"/>
      <c r="B5" s="410"/>
      <c r="C5" s="410"/>
      <c r="D5" s="410"/>
      <c r="E5" s="410"/>
      <c r="F5" s="410"/>
      <c r="G5" s="410"/>
      <c r="H5" s="410"/>
      <c r="I5" s="41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00206006 ДЗ ЖАБАЉ</v>
      </c>
      <c r="B8" s="113"/>
    </row>
    <row r="9" spans="1:9" ht="71.25" customHeight="1">
      <c r="A9" s="415" t="s">
        <v>1719</v>
      </c>
      <c r="B9" s="415"/>
      <c r="C9" s="415"/>
      <c r="D9" s="415"/>
      <c r="E9" s="415"/>
      <c r="F9" s="415"/>
      <c r="G9" s="415"/>
      <c r="H9" s="415"/>
      <c r="I9" s="415"/>
    </row>
    <row r="10" spans="3:4" ht="12.75">
      <c r="C10" s="269" t="s">
        <v>933</v>
      </c>
      <c r="D10" s="269"/>
    </row>
    <row r="11" spans="1:9" ht="59.25" customHeight="1">
      <c r="A11" s="130" t="s">
        <v>955</v>
      </c>
      <c r="B11" s="130" t="s">
        <v>960</v>
      </c>
      <c r="C11" s="131" t="s">
        <v>1009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1010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411"/>
      <c r="B16" s="411"/>
      <c r="C16" s="411"/>
      <c r="D16" s="411"/>
      <c r="E16" s="411"/>
      <c r="F16" s="411"/>
      <c r="G16" s="411"/>
      <c r="H16" s="411"/>
      <c r="I16" s="411"/>
    </row>
    <row r="17" ht="8.25" customHeight="1">
      <c r="A17" s="129"/>
    </row>
    <row r="18" spans="1:9" ht="31.5" customHeight="1">
      <c r="A18" s="416" t="s">
        <v>1720</v>
      </c>
      <c r="B18" s="416"/>
      <c r="C18" s="416"/>
      <c r="D18" s="416"/>
      <c r="E18" s="416"/>
      <c r="F18" s="416"/>
      <c r="G18" s="416"/>
      <c r="H18" s="416"/>
      <c r="I18" s="416"/>
    </row>
    <row r="19" spans="1:9" ht="14.25" customHeight="1">
      <c r="A19" s="129"/>
      <c r="I19" s="269" t="s">
        <v>933</v>
      </c>
    </row>
    <row r="20" spans="1:9" ht="16.5" customHeight="1">
      <c r="A20" s="417" t="s">
        <v>955</v>
      </c>
      <c r="B20" s="417" t="s">
        <v>960</v>
      </c>
      <c r="C20" s="414" t="s">
        <v>1011</v>
      </c>
      <c r="D20" s="414" t="s">
        <v>1012</v>
      </c>
      <c r="E20" s="414" t="s">
        <v>1013</v>
      </c>
      <c r="F20" s="418" t="s">
        <v>1014</v>
      </c>
      <c r="G20" s="418"/>
      <c r="H20" s="418"/>
      <c r="I20" s="414" t="s">
        <v>1015</v>
      </c>
    </row>
    <row r="21" spans="1:9" ht="35.25" customHeight="1">
      <c r="A21" s="417"/>
      <c r="B21" s="417"/>
      <c r="C21" s="414"/>
      <c r="D21" s="414"/>
      <c r="E21" s="414"/>
      <c r="F21" s="131" t="s">
        <v>1024</v>
      </c>
      <c r="G21" s="131" t="s">
        <v>1025</v>
      </c>
      <c r="H21" s="131" t="s">
        <v>1026</v>
      </c>
      <c r="I21" s="414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738</v>
      </c>
      <c r="I22" s="118" t="s">
        <v>1023</v>
      </c>
    </row>
    <row r="23" spans="1:9" ht="31.5" customHeight="1">
      <c r="A23" s="161" t="s">
        <v>416</v>
      </c>
      <c r="B23" s="120" t="s">
        <v>1016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ht="12.75">
      <c r="A26" s="129" t="s">
        <v>1707</v>
      </c>
    </row>
    <row r="27" ht="12.75">
      <c r="A27" s="129" t="s">
        <v>1708</v>
      </c>
    </row>
  </sheetData>
  <sheetProtection password="CB01" sheet="1" objects="1" scenarios="1"/>
  <mergeCells count="11">
    <mergeCell ref="F20:H20"/>
    <mergeCell ref="I20:I21"/>
    <mergeCell ref="A5:I5"/>
    <mergeCell ref="A9:I9"/>
    <mergeCell ref="A16:I16"/>
    <mergeCell ref="A18:I18"/>
    <mergeCell ref="A20:A21"/>
    <mergeCell ref="B20:B21"/>
    <mergeCell ref="C20:C21"/>
    <mergeCell ref="D20:D21"/>
    <mergeCell ref="E20:E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365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106" customWidth="1"/>
    <col min="2" max="2" width="5.28125" style="106" customWidth="1"/>
    <col min="3" max="3" width="83.8515625" style="106" customWidth="1"/>
    <col min="4" max="4" width="20.00390625" style="106" customWidth="1"/>
    <col min="5" max="8" width="9.7109375" style="106" customWidth="1"/>
    <col min="9" max="16384" width="9.140625" style="106" customWidth="1"/>
  </cols>
  <sheetData>
    <row r="1" spans="1:4" ht="12.75">
      <c r="A1" s="104" t="s">
        <v>72</v>
      </c>
      <c r="B1" s="105"/>
      <c r="D1" s="159" t="s">
        <v>1039</v>
      </c>
    </row>
    <row r="2" spans="1:7" ht="12.75">
      <c r="A2" s="104" t="s">
        <v>400</v>
      </c>
      <c r="B2" s="105"/>
      <c r="G2" s="159"/>
    </row>
    <row r="3" spans="1:2" ht="12.75">
      <c r="A3" s="104" t="s">
        <v>474</v>
      </c>
      <c r="B3" s="105"/>
    </row>
    <row r="4" spans="1:2" ht="6.75" customHeight="1">
      <c r="A4" s="104"/>
      <c r="B4" s="105"/>
    </row>
    <row r="5" spans="1:7" ht="6.75" customHeight="1">
      <c r="A5" s="410"/>
      <c r="B5" s="410"/>
      <c r="C5" s="410"/>
      <c r="D5" s="410"/>
      <c r="E5" s="410"/>
      <c r="F5" s="410"/>
      <c r="G5" s="410"/>
    </row>
    <row r="6" spans="1:7" ht="6.75" customHeight="1">
      <c r="A6" s="104"/>
      <c r="B6" s="105"/>
      <c r="C6" s="348"/>
      <c r="D6" s="348"/>
      <c r="F6" s="349"/>
      <c r="G6" s="350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00206006 ДЗ ЖАБАЉ</v>
      </c>
      <c r="B8" s="113"/>
    </row>
    <row r="9" spans="1:7" ht="76.5" customHeight="1">
      <c r="A9" s="415" t="s">
        <v>1721</v>
      </c>
      <c r="B9" s="415"/>
      <c r="C9" s="415"/>
      <c r="D9" s="415"/>
      <c r="E9" s="275"/>
      <c r="F9" s="275"/>
      <c r="G9" s="275"/>
    </row>
    <row r="10" ht="40.5" customHeight="1" thickBot="1">
      <c r="D10" s="269" t="s">
        <v>933</v>
      </c>
    </row>
    <row r="11" spans="2:7" ht="59.25" customHeight="1">
      <c r="B11" s="297" t="s">
        <v>955</v>
      </c>
      <c r="C11" s="298" t="s">
        <v>1018</v>
      </c>
      <c r="D11" s="299" t="s">
        <v>1017</v>
      </c>
      <c r="E11" s="271"/>
      <c r="F11" s="271"/>
      <c r="G11" s="271"/>
    </row>
    <row r="12" spans="2:7" ht="10.5" customHeight="1">
      <c r="B12" s="300"/>
      <c r="C12" s="117"/>
      <c r="D12" s="296">
        <v>1</v>
      </c>
      <c r="E12" s="273"/>
      <c r="F12" s="273"/>
      <c r="G12" s="273"/>
    </row>
    <row r="13" spans="1:4" s="285" customFormat="1" ht="12" customHeight="1">
      <c r="A13" s="351"/>
      <c r="B13" s="352" t="s">
        <v>416</v>
      </c>
      <c r="C13" s="353" t="s">
        <v>1045</v>
      </c>
      <c r="D13" s="344"/>
    </row>
    <row r="14" spans="1:4" s="285" customFormat="1" ht="12.75" customHeight="1">
      <c r="A14" s="351"/>
      <c r="B14" s="352" t="s">
        <v>417</v>
      </c>
      <c r="C14" s="353" t="s">
        <v>1046</v>
      </c>
      <c r="D14" s="344"/>
    </row>
    <row r="15" spans="1:4" s="285" customFormat="1" ht="12.75" customHeight="1">
      <c r="A15" s="351"/>
      <c r="B15" s="352" t="s">
        <v>418</v>
      </c>
      <c r="C15" s="353" t="s">
        <v>1047</v>
      </c>
      <c r="D15" s="344"/>
    </row>
    <row r="16" spans="1:4" s="285" customFormat="1" ht="12.75" customHeight="1">
      <c r="A16" s="351"/>
      <c r="B16" s="352" t="s">
        <v>419</v>
      </c>
      <c r="C16" s="353" t="s">
        <v>1048</v>
      </c>
      <c r="D16" s="344"/>
    </row>
    <row r="17" spans="1:4" s="285" customFormat="1" ht="12.75" customHeight="1">
      <c r="A17" s="351"/>
      <c r="B17" s="352" t="s">
        <v>420</v>
      </c>
      <c r="C17" s="353" t="s">
        <v>1049</v>
      </c>
      <c r="D17" s="344"/>
    </row>
    <row r="18" spans="1:4" s="285" customFormat="1" ht="12.75" customHeight="1">
      <c r="A18" s="351"/>
      <c r="B18" s="352" t="s">
        <v>421</v>
      </c>
      <c r="C18" s="353" t="s">
        <v>1050</v>
      </c>
      <c r="D18" s="344"/>
    </row>
    <row r="19" spans="1:4" s="285" customFormat="1" ht="12.75" customHeight="1">
      <c r="A19" s="351"/>
      <c r="B19" s="352" t="s">
        <v>422</v>
      </c>
      <c r="C19" s="353" t="s">
        <v>1051</v>
      </c>
      <c r="D19" s="344"/>
    </row>
    <row r="20" spans="1:4" s="285" customFormat="1" ht="12.75" customHeight="1">
      <c r="A20" s="351"/>
      <c r="B20" s="352" t="s">
        <v>423</v>
      </c>
      <c r="C20" s="353" t="s">
        <v>1052</v>
      </c>
      <c r="D20" s="344"/>
    </row>
    <row r="21" spans="1:4" s="285" customFormat="1" ht="12.75" customHeight="1">
      <c r="A21" s="351"/>
      <c r="B21" s="352" t="s">
        <v>424</v>
      </c>
      <c r="C21" s="353" t="s">
        <v>1053</v>
      </c>
      <c r="D21" s="344"/>
    </row>
    <row r="22" spans="1:4" s="285" customFormat="1" ht="12.75" customHeight="1">
      <c r="A22" s="351"/>
      <c r="B22" s="352" t="s">
        <v>425</v>
      </c>
      <c r="C22" s="353" t="s">
        <v>1054</v>
      </c>
      <c r="D22" s="344"/>
    </row>
    <row r="23" spans="1:4" s="285" customFormat="1" ht="12.75" customHeight="1">
      <c r="A23" s="354"/>
      <c r="B23" s="352" t="s">
        <v>426</v>
      </c>
      <c r="C23" s="353" t="s">
        <v>1055</v>
      </c>
      <c r="D23" s="344"/>
    </row>
    <row r="24" spans="1:4" s="285" customFormat="1" ht="12.75" customHeight="1">
      <c r="A24" s="351"/>
      <c r="B24" s="352" t="s">
        <v>343</v>
      </c>
      <c r="C24" s="353" t="s">
        <v>1056</v>
      </c>
      <c r="D24" s="344"/>
    </row>
    <row r="25" spans="1:4" s="285" customFormat="1" ht="12.75" customHeight="1">
      <c r="A25" s="351"/>
      <c r="B25" s="352" t="s">
        <v>401</v>
      </c>
      <c r="C25" s="353" t="s">
        <v>1057</v>
      </c>
      <c r="D25" s="344"/>
    </row>
    <row r="26" spans="1:4" s="285" customFormat="1" ht="12.75" customHeight="1">
      <c r="A26" s="351"/>
      <c r="B26" s="352" t="s">
        <v>402</v>
      </c>
      <c r="C26" s="353" t="s">
        <v>1058</v>
      </c>
      <c r="D26" s="344"/>
    </row>
    <row r="27" spans="1:4" s="285" customFormat="1" ht="12.75" customHeight="1">
      <c r="A27" s="351"/>
      <c r="B27" s="352" t="s">
        <v>403</v>
      </c>
      <c r="C27" s="353" t="s">
        <v>1059</v>
      </c>
      <c r="D27" s="344"/>
    </row>
    <row r="28" spans="1:4" s="285" customFormat="1" ht="12.75" customHeight="1">
      <c r="A28" s="351"/>
      <c r="B28" s="352" t="s">
        <v>404</v>
      </c>
      <c r="C28" s="353" t="s">
        <v>1060</v>
      </c>
      <c r="D28" s="344"/>
    </row>
    <row r="29" spans="1:4" s="285" customFormat="1" ht="12.75" customHeight="1">
      <c r="A29" s="351"/>
      <c r="B29" s="352" t="s">
        <v>405</v>
      </c>
      <c r="C29" s="353" t="s">
        <v>1061</v>
      </c>
      <c r="D29" s="344"/>
    </row>
    <row r="30" spans="1:4" s="285" customFormat="1" ht="12.75" customHeight="1">
      <c r="A30" s="351"/>
      <c r="B30" s="352" t="s">
        <v>406</v>
      </c>
      <c r="C30" s="353" t="s">
        <v>1062</v>
      </c>
      <c r="D30" s="344"/>
    </row>
    <row r="31" spans="1:4" s="285" customFormat="1" ht="12.75" customHeight="1">
      <c r="A31" s="351"/>
      <c r="B31" s="352" t="s">
        <v>407</v>
      </c>
      <c r="C31" s="353" t="s">
        <v>1063</v>
      </c>
      <c r="D31" s="344"/>
    </row>
    <row r="32" spans="1:4" s="285" customFormat="1" ht="12.75" customHeight="1">
      <c r="A32" s="351"/>
      <c r="B32" s="352" t="s">
        <v>408</v>
      </c>
      <c r="C32" s="353" t="s">
        <v>1064</v>
      </c>
      <c r="D32" s="344"/>
    </row>
    <row r="33" spans="1:4" s="285" customFormat="1" ht="12.75" customHeight="1">
      <c r="A33" s="351"/>
      <c r="B33" s="352" t="s">
        <v>409</v>
      </c>
      <c r="C33" s="353" t="s">
        <v>1065</v>
      </c>
      <c r="D33" s="344"/>
    </row>
    <row r="34" spans="1:4" s="285" customFormat="1" ht="12.75" customHeight="1">
      <c r="A34" s="351"/>
      <c r="B34" s="352" t="s">
        <v>410</v>
      </c>
      <c r="C34" s="353" t="s">
        <v>1066</v>
      </c>
      <c r="D34" s="344"/>
    </row>
    <row r="35" spans="1:4" s="285" customFormat="1" ht="12.75" customHeight="1">
      <c r="A35" s="351"/>
      <c r="B35" s="352" t="s">
        <v>532</v>
      </c>
      <c r="C35" s="353" t="s">
        <v>1067</v>
      </c>
      <c r="D35" s="344"/>
    </row>
    <row r="36" spans="1:4" s="285" customFormat="1" ht="12.75" customHeight="1">
      <c r="A36" s="351"/>
      <c r="B36" s="352" t="s">
        <v>341</v>
      </c>
      <c r="C36" s="353" t="s">
        <v>1068</v>
      </c>
      <c r="D36" s="344"/>
    </row>
    <row r="37" spans="1:4" s="285" customFormat="1" ht="12.75" customHeight="1">
      <c r="A37" s="351"/>
      <c r="B37" s="352" t="s">
        <v>411</v>
      </c>
      <c r="C37" s="353" t="s">
        <v>1069</v>
      </c>
      <c r="D37" s="344"/>
    </row>
    <row r="38" spans="1:4" s="285" customFormat="1" ht="12.75" customHeight="1">
      <c r="A38" s="351"/>
      <c r="B38" s="352" t="s">
        <v>1390</v>
      </c>
      <c r="C38" s="353" t="s">
        <v>1070</v>
      </c>
      <c r="D38" s="344"/>
    </row>
    <row r="39" spans="1:4" s="285" customFormat="1" ht="12.75" customHeight="1">
      <c r="A39" s="351"/>
      <c r="B39" s="352" t="s">
        <v>1391</v>
      </c>
      <c r="C39" s="353" t="s">
        <v>1071</v>
      </c>
      <c r="D39" s="344"/>
    </row>
    <row r="40" spans="1:4" s="285" customFormat="1" ht="12.75" customHeight="1">
      <c r="A40" s="351"/>
      <c r="B40" s="352" t="s">
        <v>412</v>
      </c>
      <c r="C40" s="353" t="s">
        <v>1072</v>
      </c>
      <c r="D40" s="344"/>
    </row>
    <row r="41" spans="1:4" s="285" customFormat="1" ht="12.75" customHeight="1">
      <c r="A41" s="354"/>
      <c r="B41" s="352" t="s">
        <v>413</v>
      </c>
      <c r="C41" s="353" t="s">
        <v>1073</v>
      </c>
      <c r="D41" s="344"/>
    </row>
    <row r="42" spans="1:4" s="285" customFormat="1" ht="12.75" customHeight="1">
      <c r="A42" s="354"/>
      <c r="B42" s="352" t="s">
        <v>342</v>
      </c>
      <c r="C42" s="353" t="s">
        <v>1074</v>
      </c>
      <c r="D42" s="344"/>
    </row>
    <row r="43" spans="1:4" s="285" customFormat="1" ht="12.75" customHeight="1">
      <c r="A43" s="354"/>
      <c r="B43" s="352" t="s">
        <v>1392</v>
      </c>
      <c r="C43" s="353" t="s">
        <v>1075</v>
      </c>
      <c r="D43" s="344"/>
    </row>
    <row r="44" spans="1:4" s="285" customFormat="1" ht="12.75" customHeight="1">
      <c r="A44" s="351"/>
      <c r="B44" s="352" t="s">
        <v>1393</v>
      </c>
      <c r="C44" s="353" t="s">
        <v>1076</v>
      </c>
      <c r="D44" s="344"/>
    </row>
    <row r="45" spans="1:4" s="285" customFormat="1" ht="12.75" customHeight="1">
      <c r="A45" s="351"/>
      <c r="B45" s="352" t="s">
        <v>316</v>
      </c>
      <c r="C45" s="353" t="s">
        <v>1077</v>
      </c>
      <c r="D45" s="344"/>
    </row>
    <row r="46" spans="1:4" s="285" customFormat="1" ht="12.75" customHeight="1">
      <c r="A46" s="354"/>
      <c r="B46" s="352" t="s">
        <v>1394</v>
      </c>
      <c r="C46" s="353" t="s">
        <v>1078</v>
      </c>
      <c r="D46" s="344"/>
    </row>
    <row r="47" spans="1:4" s="285" customFormat="1" ht="12.75" customHeight="1">
      <c r="A47" s="354"/>
      <c r="B47" s="352" t="s">
        <v>1395</v>
      </c>
      <c r="C47" s="353" t="s">
        <v>1079</v>
      </c>
      <c r="D47" s="344"/>
    </row>
    <row r="48" spans="1:4" s="285" customFormat="1" ht="12.75" customHeight="1">
      <c r="A48" s="354"/>
      <c r="B48" s="352" t="s">
        <v>1396</v>
      </c>
      <c r="C48" s="353" t="s">
        <v>1080</v>
      </c>
      <c r="D48" s="344"/>
    </row>
    <row r="49" spans="1:4" s="285" customFormat="1" ht="12.75" customHeight="1">
      <c r="A49" s="354"/>
      <c r="B49" s="352" t="s">
        <v>1397</v>
      </c>
      <c r="C49" s="353" t="s">
        <v>1081</v>
      </c>
      <c r="D49" s="344"/>
    </row>
    <row r="50" spans="1:4" s="285" customFormat="1" ht="12.75" customHeight="1">
      <c r="A50" s="354"/>
      <c r="B50" s="352" t="s">
        <v>1398</v>
      </c>
      <c r="C50" s="353" t="s">
        <v>1082</v>
      </c>
      <c r="D50" s="344"/>
    </row>
    <row r="51" spans="1:4" s="285" customFormat="1" ht="12.75" customHeight="1">
      <c r="A51" s="354"/>
      <c r="B51" s="352" t="s">
        <v>1399</v>
      </c>
      <c r="C51" s="353" t="s">
        <v>1083</v>
      </c>
      <c r="D51" s="344"/>
    </row>
    <row r="52" spans="1:4" s="285" customFormat="1" ht="12.75" customHeight="1">
      <c r="A52" s="354"/>
      <c r="B52" s="352" t="s">
        <v>1400</v>
      </c>
      <c r="C52" s="353" t="s">
        <v>1084</v>
      </c>
      <c r="D52" s="344"/>
    </row>
    <row r="53" spans="1:4" s="285" customFormat="1" ht="12.75" customHeight="1">
      <c r="A53" s="354"/>
      <c r="B53" s="352" t="s">
        <v>1401</v>
      </c>
      <c r="C53" s="353" t="s">
        <v>1085</v>
      </c>
      <c r="D53" s="344"/>
    </row>
    <row r="54" spans="1:4" s="285" customFormat="1" ht="12.75" customHeight="1">
      <c r="A54" s="354"/>
      <c r="B54" s="352" t="s">
        <v>1402</v>
      </c>
      <c r="C54" s="353" t="s">
        <v>1086</v>
      </c>
      <c r="D54" s="344"/>
    </row>
    <row r="55" spans="1:4" s="285" customFormat="1" ht="12.75" customHeight="1">
      <c r="A55" s="354"/>
      <c r="B55" s="352" t="s">
        <v>1403</v>
      </c>
      <c r="C55" s="353" t="s">
        <v>1087</v>
      </c>
      <c r="D55" s="344"/>
    </row>
    <row r="56" spans="1:4" s="285" customFormat="1" ht="12.75" customHeight="1">
      <c r="A56" s="354"/>
      <c r="B56" s="352" t="s">
        <v>1404</v>
      </c>
      <c r="C56" s="353" t="s">
        <v>1088</v>
      </c>
      <c r="D56" s="344"/>
    </row>
    <row r="57" spans="1:4" s="285" customFormat="1" ht="12.75" customHeight="1">
      <c r="A57" s="354"/>
      <c r="B57" s="352" t="s">
        <v>1405</v>
      </c>
      <c r="C57" s="353" t="s">
        <v>1089</v>
      </c>
      <c r="D57" s="344"/>
    </row>
    <row r="58" spans="1:4" s="285" customFormat="1" ht="12.75" customHeight="1">
      <c r="A58" s="354"/>
      <c r="B58" s="352" t="s">
        <v>1406</v>
      </c>
      <c r="C58" s="353" t="s">
        <v>1090</v>
      </c>
      <c r="D58" s="344"/>
    </row>
    <row r="59" spans="1:4" s="285" customFormat="1" ht="12.75" customHeight="1">
      <c r="A59" s="354"/>
      <c r="B59" s="352" t="s">
        <v>1407</v>
      </c>
      <c r="C59" s="353" t="s">
        <v>1091</v>
      </c>
      <c r="D59" s="344"/>
    </row>
    <row r="60" spans="1:4" s="285" customFormat="1" ht="12.75" customHeight="1">
      <c r="A60" s="354"/>
      <c r="B60" s="352" t="s">
        <v>1408</v>
      </c>
      <c r="C60" s="353" t="s">
        <v>1092</v>
      </c>
      <c r="D60" s="344"/>
    </row>
    <row r="61" spans="1:4" s="285" customFormat="1" ht="12.75" customHeight="1">
      <c r="A61" s="354"/>
      <c r="B61" s="352" t="s">
        <v>1409</v>
      </c>
      <c r="C61" s="353" t="s">
        <v>1093</v>
      </c>
      <c r="D61" s="344"/>
    </row>
    <row r="62" spans="1:4" s="285" customFormat="1" ht="12.75" customHeight="1">
      <c r="A62" s="354"/>
      <c r="B62" s="352" t="s">
        <v>1410</v>
      </c>
      <c r="C62" s="353" t="s">
        <v>1094</v>
      </c>
      <c r="D62" s="344"/>
    </row>
    <row r="63" spans="1:4" s="285" customFormat="1" ht="12.75" customHeight="1">
      <c r="A63" s="354"/>
      <c r="B63" s="352" t="s">
        <v>1411</v>
      </c>
      <c r="C63" s="353" t="s">
        <v>1095</v>
      </c>
      <c r="D63" s="344"/>
    </row>
    <row r="64" spans="1:4" s="285" customFormat="1" ht="12.75" customHeight="1">
      <c r="A64" s="354"/>
      <c r="B64" s="352" t="s">
        <v>1412</v>
      </c>
      <c r="C64" s="353" t="s">
        <v>1096</v>
      </c>
      <c r="D64" s="344"/>
    </row>
    <row r="65" spans="1:4" s="285" customFormat="1" ht="12.75" customHeight="1">
      <c r="A65" s="354"/>
      <c r="B65" s="352" t="s">
        <v>1413</v>
      </c>
      <c r="C65" s="353" t="s">
        <v>1097</v>
      </c>
      <c r="D65" s="344"/>
    </row>
    <row r="66" spans="1:4" s="285" customFormat="1" ht="12.75" customHeight="1">
      <c r="A66" s="354"/>
      <c r="B66" s="352" t="s">
        <v>1414</v>
      </c>
      <c r="C66" s="353" t="s">
        <v>1098</v>
      </c>
      <c r="D66" s="344"/>
    </row>
    <row r="67" spans="1:4" s="285" customFormat="1" ht="12.75" customHeight="1">
      <c r="A67" s="354"/>
      <c r="B67" s="352" t="s">
        <v>1415</v>
      </c>
      <c r="C67" s="353" t="s">
        <v>1099</v>
      </c>
      <c r="D67" s="344"/>
    </row>
    <row r="68" spans="1:4" s="285" customFormat="1" ht="12.75" customHeight="1">
      <c r="A68" s="354"/>
      <c r="B68" s="352" t="s">
        <v>1416</v>
      </c>
      <c r="C68" s="353" t="s">
        <v>1100</v>
      </c>
      <c r="D68" s="344"/>
    </row>
    <row r="69" spans="1:4" s="285" customFormat="1" ht="12.75" customHeight="1">
      <c r="A69" s="354"/>
      <c r="B69" s="352" t="s">
        <v>1417</v>
      </c>
      <c r="C69" s="353" t="s">
        <v>1101</v>
      </c>
      <c r="D69" s="344"/>
    </row>
    <row r="70" spans="1:4" s="285" customFormat="1" ht="12.75" customHeight="1">
      <c r="A70" s="354"/>
      <c r="B70" s="352" t="s">
        <v>1418</v>
      </c>
      <c r="C70" s="353" t="s">
        <v>1102</v>
      </c>
      <c r="D70" s="344"/>
    </row>
    <row r="71" spans="1:4" s="285" customFormat="1" ht="12.75" customHeight="1">
      <c r="A71" s="354"/>
      <c r="B71" s="352" t="s">
        <v>1419</v>
      </c>
      <c r="C71" s="353" t="s">
        <v>1103</v>
      </c>
      <c r="D71" s="344"/>
    </row>
    <row r="72" spans="1:4" s="285" customFormat="1" ht="12.75" customHeight="1">
      <c r="A72" s="354"/>
      <c r="B72" s="352" t="s">
        <v>1420</v>
      </c>
      <c r="C72" s="353" t="s">
        <v>1104</v>
      </c>
      <c r="D72" s="344"/>
    </row>
    <row r="73" spans="1:4" s="285" customFormat="1" ht="12.75" customHeight="1">
      <c r="A73" s="354"/>
      <c r="B73" s="352" t="s">
        <v>1421</v>
      </c>
      <c r="C73" s="353" t="s">
        <v>1105</v>
      </c>
      <c r="D73" s="344"/>
    </row>
    <row r="74" spans="1:4" s="285" customFormat="1" ht="12.75" customHeight="1">
      <c r="A74" s="354"/>
      <c r="B74" s="352" t="s">
        <v>1422</v>
      </c>
      <c r="C74" s="353" t="s">
        <v>1106</v>
      </c>
      <c r="D74" s="344"/>
    </row>
    <row r="75" spans="1:4" s="285" customFormat="1" ht="12.75" customHeight="1">
      <c r="A75" s="354"/>
      <c r="B75" s="352" t="s">
        <v>1423</v>
      </c>
      <c r="C75" s="353" t="s">
        <v>1107</v>
      </c>
      <c r="D75" s="344"/>
    </row>
    <row r="76" spans="1:4" s="285" customFormat="1" ht="12.75" customHeight="1">
      <c r="A76" s="354"/>
      <c r="B76" s="352" t="s">
        <v>1424</v>
      </c>
      <c r="C76" s="353" t="s">
        <v>1108</v>
      </c>
      <c r="D76" s="344"/>
    </row>
    <row r="77" spans="1:4" s="285" customFormat="1" ht="12.75" customHeight="1">
      <c r="A77" s="354"/>
      <c r="B77" s="352" t="s">
        <v>1425</v>
      </c>
      <c r="C77" s="353" t="s">
        <v>1109</v>
      </c>
      <c r="D77" s="344"/>
    </row>
    <row r="78" spans="1:4" s="285" customFormat="1" ht="12.75" customHeight="1">
      <c r="A78" s="354"/>
      <c r="B78" s="352" t="s">
        <v>1426</v>
      </c>
      <c r="C78" s="353" t="s">
        <v>1110</v>
      </c>
      <c r="D78" s="344"/>
    </row>
    <row r="79" spans="1:4" s="285" customFormat="1" ht="12.75" customHeight="1">
      <c r="A79" s="354"/>
      <c r="B79" s="352" t="s">
        <v>1427</v>
      </c>
      <c r="C79" s="353" t="s">
        <v>1111</v>
      </c>
      <c r="D79" s="344"/>
    </row>
    <row r="80" spans="1:4" s="285" customFormat="1" ht="12.75" customHeight="1">
      <c r="A80" s="354"/>
      <c r="B80" s="352" t="s">
        <v>1428</v>
      </c>
      <c r="C80" s="353" t="s">
        <v>1112</v>
      </c>
      <c r="D80" s="344"/>
    </row>
    <row r="81" spans="1:4" s="285" customFormat="1" ht="12.75" customHeight="1">
      <c r="A81" s="354"/>
      <c r="B81" s="352" t="s">
        <v>1429</v>
      </c>
      <c r="C81" s="353" t="s">
        <v>1113</v>
      </c>
      <c r="D81" s="344"/>
    </row>
    <row r="82" spans="1:4" s="285" customFormat="1" ht="12.75" customHeight="1">
      <c r="A82" s="354"/>
      <c r="B82" s="352" t="s">
        <v>1430</v>
      </c>
      <c r="C82" s="353" t="s">
        <v>1114</v>
      </c>
      <c r="D82" s="344"/>
    </row>
    <row r="83" spans="1:4" s="285" customFormat="1" ht="12.75" customHeight="1">
      <c r="A83" s="354"/>
      <c r="B83" s="352" t="s">
        <v>1431</v>
      </c>
      <c r="C83" s="353" t="s">
        <v>1115</v>
      </c>
      <c r="D83" s="344"/>
    </row>
    <row r="84" spans="1:4" s="285" customFormat="1" ht="12.75" customHeight="1">
      <c r="A84" s="354"/>
      <c r="B84" s="352" t="s">
        <v>1432</v>
      </c>
      <c r="C84" s="353" t="s">
        <v>1116</v>
      </c>
      <c r="D84" s="344"/>
    </row>
    <row r="85" spans="1:4" s="285" customFormat="1" ht="12.75" customHeight="1">
      <c r="A85" s="354"/>
      <c r="B85" s="352" t="s">
        <v>1433</v>
      </c>
      <c r="C85" s="353" t="s">
        <v>1117</v>
      </c>
      <c r="D85" s="344"/>
    </row>
    <row r="86" spans="1:4" s="285" customFormat="1" ht="12.75" customHeight="1">
      <c r="A86" s="354"/>
      <c r="B86" s="352" t="s">
        <v>1434</v>
      </c>
      <c r="C86" s="353" t="s">
        <v>1118</v>
      </c>
      <c r="D86" s="344"/>
    </row>
    <row r="87" spans="1:4" s="285" customFormat="1" ht="12.75" customHeight="1">
      <c r="A87" s="354"/>
      <c r="B87" s="352" t="s">
        <v>1435</v>
      </c>
      <c r="C87" s="353" t="s">
        <v>1119</v>
      </c>
      <c r="D87" s="344"/>
    </row>
    <row r="88" spans="1:4" s="285" customFormat="1" ht="12.75" customHeight="1">
      <c r="A88" s="354"/>
      <c r="B88" s="352" t="s">
        <v>1436</v>
      </c>
      <c r="C88" s="353" t="s">
        <v>1120</v>
      </c>
      <c r="D88" s="344"/>
    </row>
    <row r="89" spans="1:4" s="285" customFormat="1" ht="12.75" customHeight="1">
      <c r="A89" s="354"/>
      <c r="B89" s="352" t="s">
        <v>1437</v>
      </c>
      <c r="C89" s="353" t="s">
        <v>1121</v>
      </c>
      <c r="D89" s="344"/>
    </row>
    <row r="90" spans="1:4" s="285" customFormat="1" ht="12.75" customHeight="1">
      <c r="A90" s="354"/>
      <c r="B90" s="352" t="s">
        <v>1438</v>
      </c>
      <c r="C90" s="353" t="s">
        <v>1122</v>
      </c>
      <c r="D90" s="344"/>
    </row>
    <row r="91" spans="1:4" s="285" customFormat="1" ht="12.75" customHeight="1">
      <c r="A91" s="354"/>
      <c r="B91" s="352" t="s">
        <v>1439</v>
      </c>
      <c r="C91" s="353" t="s">
        <v>1123</v>
      </c>
      <c r="D91" s="344"/>
    </row>
    <row r="92" spans="1:4" s="285" customFormat="1" ht="12.75" customHeight="1">
      <c r="A92" s="354"/>
      <c r="B92" s="352" t="s">
        <v>1440</v>
      </c>
      <c r="C92" s="353" t="s">
        <v>1124</v>
      </c>
      <c r="D92" s="344"/>
    </row>
    <row r="93" spans="1:4" s="285" customFormat="1" ht="12.75" customHeight="1">
      <c r="A93" s="354"/>
      <c r="B93" s="352" t="s">
        <v>1441</v>
      </c>
      <c r="C93" s="353" t="s">
        <v>1125</v>
      </c>
      <c r="D93" s="344"/>
    </row>
    <row r="94" spans="1:4" s="285" customFormat="1" ht="12.75" customHeight="1">
      <c r="A94" s="354"/>
      <c r="B94" s="352" t="s">
        <v>1442</v>
      </c>
      <c r="C94" s="353" t="s">
        <v>1126</v>
      </c>
      <c r="D94" s="344"/>
    </row>
    <row r="95" spans="1:4" s="285" customFormat="1" ht="12.75" customHeight="1">
      <c r="A95" s="354"/>
      <c r="B95" s="352" t="s">
        <v>1443</v>
      </c>
      <c r="C95" s="353" t="s">
        <v>1127</v>
      </c>
      <c r="D95" s="344"/>
    </row>
    <row r="96" spans="1:4" s="285" customFormat="1" ht="12.75" customHeight="1">
      <c r="A96" s="354"/>
      <c r="B96" s="352" t="s">
        <v>1444</v>
      </c>
      <c r="C96" s="353" t="s">
        <v>1128</v>
      </c>
      <c r="D96" s="344"/>
    </row>
    <row r="97" spans="1:4" s="285" customFormat="1" ht="12.75" customHeight="1">
      <c r="A97" s="354"/>
      <c r="B97" s="352" t="s">
        <v>1445</v>
      </c>
      <c r="C97" s="353" t="s">
        <v>1129</v>
      </c>
      <c r="D97" s="344"/>
    </row>
    <row r="98" spans="1:4" s="285" customFormat="1" ht="12.75" customHeight="1">
      <c r="A98" s="354"/>
      <c r="B98" s="352" t="s">
        <v>1446</v>
      </c>
      <c r="C98" s="353" t="s">
        <v>1130</v>
      </c>
      <c r="D98" s="344"/>
    </row>
    <row r="99" spans="1:4" s="285" customFormat="1" ht="12.75" customHeight="1">
      <c r="A99" s="354"/>
      <c r="B99" s="352" t="s">
        <v>1447</v>
      </c>
      <c r="C99" s="353" t="s">
        <v>1131</v>
      </c>
      <c r="D99" s="344"/>
    </row>
    <row r="100" spans="1:4" s="285" customFormat="1" ht="12.75" customHeight="1">
      <c r="A100" s="354"/>
      <c r="B100" s="352" t="s">
        <v>1448</v>
      </c>
      <c r="C100" s="353" t="s">
        <v>1132</v>
      </c>
      <c r="D100" s="344"/>
    </row>
    <row r="101" spans="1:4" s="285" customFormat="1" ht="12.75" customHeight="1">
      <c r="A101" s="354"/>
      <c r="B101" s="352" t="s">
        <v>1449</v>
      </c>
      <c r="C101" s="353" t="s">
        <v>1133</v>
      </c>
      <c r="D101" s="344"/>
    </row>
    <row r="102" spans="1:4" s="285" customFormat="1" ht="12.75" customHeight="1">
      <c r="A102" s="354"/>
      <c r="B102" s="352" t="s">
        <v>1450</v>
      </c>
      <c r="C102" s="353" t="s">
        <v>1134</v>
      </c>
      <c r="D102" s="344"/>
    </row>
    <row r="103" spans="1:4" s="285" customFormat="1" ht="12.75" customHeight="1">
      <c r="A103" s="354"/>
      <c r="B103" s="352" t="s">
        <v>1451</v>
      </c>
      <c r="C103" s="353" t="s">
        <v>1135</v>
      </c>
      <c r="D103" s="344"/>
    </row>
    <row r="104" spans="1:4" s="285" customFormat="1" ht="12.75" customHeight="1">
      <c r="A104" s="354"/>
      <c r="B104" s="352" t="s">
        <v>1452</v>
      </c>
      <c r="C104" s="353" t="s">
        <v>1136</v>
      </c>
      <c r="D104" s="344"/>
    </row>
    <row r="105" spans="1:4" s="285" customFormat="1" ht="12.75" customHeight="1">
      <c r="A105" s="354"/>
      <c r="B105" s="352" t="s">
        <v>1453</v>
      </c>
      <c r="C105" s="353" t="s">
        <v>1137</v>
      </c>
      <c r="D105" s="344"/>
    </row>
    <row r="106" spans="1:4" s="285" customFormat="1" ht="12.75" customHeight="1">
      <c r="A106" s="354"/>
      <c r="B106" s="352" t="s">
        <v>1454</v>
      </c>
      <c r="C106" s="353" t="s">
        <v>1138</v>
      </c>
      <c r="D106" s="344"/>
    </row>
    <row r="107" spans="1:4" s="285" customFormat="1" ht="12.75" customHeight="1">
      <c r="A107" s="354"/>
      <c r="B107" s="352" t="s">
        <v>1455</v>
      </c>
      <c r="C107" s="353" t="s">
        <v>1139</v>
      </c>
      <c r="D107" s="344"/>
    </row>
    <row r="108" spans="1:4" s="285" customFormat="1" ht="12.75" customHeight="1">
      <c r="A108" s="354"/>
      <c r="B108" s="352" t="s">
        <v>1456</v>
      </c>
      <c r="C108" s="353" t="s">
        <v>1140</v>
      </c>
      <c r="D108" s="344"/>
    </row>
    <row r="109" spans="1:4" s="285" customFormat="1" ht="12.75" customHeight="1">
      <c r="A109" s="286"/>
      <c r="B109" s="352" t="s">
        <v>1457</v>
      </c>
      <c r="C109" s="353" t="s">
        <v>1141</v>
      </c>
      <c r="D109" s="344"/>
    </row>
    <row r="110" spans="1:4" s="285" customFormat="1" ht="12.75" customHeight="1">
      <c r="A110" s="286"/>
      <c r="B110" s="352" t="s">
        <v>1458</v>
      </c>
      <c r="C110" s="353" t="s">
        <v>1142</v>
      </c>
      <c r="D110" s="344"/>
    </row>
    <row r="111" spans="1:4" s="285" customFormat="1" ht="12.75" customHeight="1">
      <c r="A111" s="286"/>
      <c r="B111" s="352" t="s">
        <v>1459</v>
      </c>
      <c r="C111" s="353" t="s">
        <v>1143</v>
      </c>
      <c r="D111" s="344"/>
    </row>
    <row r="112" spans="1:4" s="285" customFormat="1" ht="12.75" customHeight="1">
      <c r="A112" s="286"/>
      <c r="B112" s="352" t="s">
        <v>1460</v>
      </c>
      <c r="C112" s="353" t="s">
        <v>1144</v>
      </c>
      <c r="D112" s="344"/>
    </row>
    <row r="113" spans="1:4" s="285" customFormat="1" ht="12.75" customHeight="1">
      <c r="A113" s="286"/>
      <c r="B113" s="352" t="s">
        <v>1461</v>
      </c>
      <c r="C113" s="353" t="s">
        <v>1145</v>
      </c>
      <c r="D113" s="344"/>
    </row>
    <row r="114" spans="1:4" s="285" customFormat="1" ht="12.75" customHeight="1">
      <c r="A114" s="286"/>
      <c r="B114" s="352" t="s">
        <v>1462</v>
      </c>
      <c r="C114" s="353" t="s">
        <v>1146</v>
      </c>
      <c r="D114" s="344"/>
    </row>
    <row r="115" spans="1:4" s="285" customFormat="1" ht="12.75" customHeight="1">
      <c r="A115" s="286"/>
      <c r="B115" s="352" t="s">
        <v>1463</v>
      </c>
      <c r="C115" s="353" t="s">
        <v>1147</v>
      </c>
      <c r="D115" s="344"/>
    </row>
    <row r="116" spans="1:4" s="285" customFormat="1" ht="12.75" customHeight="1">
      <c r="A116" s="286"/>
      <c r="B116" s="352" t="s">
        <v>1464</v>
      </c>
      <c r="C116" s="353" t="s">
        <v>1148</v>
      </c>
      <c r="D116" s="344"/>
    </row>
    <row r="117" spans="1:4" s="285" customFormat="1" ht="12.75" customHeight="1">
      <c r="A117" s="286"/>
      <c r="B117" s="352" t="s">
        <v>1465</v>
      </c>
      <c r="C117" s="353" t="s">
        <v>1149</v>
      </c>
      <c r="D117" s="344"/>
    </row>
    <row r="118" spans="1:4" s="285" customFormat="1" ht="12.75" customHeight="1">
      <c r="A118" s="286"/>
      <c r="B118" s="352" t="s">
        <v>1466</v>
      </c>
      <c r="C118" s="353" t="s">
        <v>1150</v>
      </c>
      <c r="D118" s="344"/>
    </row>
    <row r="119" spans="1:4" s="285" customFormat="1" ht="12.75" customHeight="1">
      <c r="A119" s="286"/>
      <c r="B119" s="352" t="s">
        <v>1467</v>
      </c>
      <c r="C119" s="353" t="s">
        <v>1151</v>
      </c>
      <c r="D119" s="344"/>
    </row>
    <row r="120" spans="1:4" s="285" customFormat="1" ht="12.75" customHeight="1">
      <c r="A120" s="286"/>
      <c r="B120" s="352" t="s">
        <v>1468</v>
      </c>
      <c r="C120" s="353" t="s">
        <v>1152</v>
      </c>
      <c r="D120" s="344"/>
    </row>
    <row r="121" spans="1:4" s="285" customFormat="1" ht="12.75" customHeight="1">
      <c r="A121" s="286"/>
      <c r="B121" s="352" t="s">
        <v>1469</v>
      </c>
      <c r="C121" s="353" t="s">
        <v>1153</v>
      </c>
      <c r="D121" s="344"/>
    </row>
    <row r="122" spans="1:4" s="285" customFormat="1" ht="12.75" customHeight="1">
      <c r="A122" s="286"/>
      <c r="B122" s="352" t="s">
        <v>1470</v>
      </c>
      <c r="C122" s="353" t="s">
        <v>1154</v>
      </c>
      <c r="D122" s="344"/>
    </row>
    <row r="123" spans="1:4" s="285" customFormat="1" ht="12.75" customHeight="1">
      <c r="A123" s="286"/>
      <c r="B123" s="352" t="s">
        <v>1471</v>
      </c>
      <c r="C123" s="353" t="s">
        <v>1155</v>
      </c>
      <c r="D123" s="344"/>
    </row>
    <row r="124" spans="1:4" s="285" customFormat="1" ht="12.75" customHeight="1">
      <c r="A124" s="286"/>
      <c r="B124" s="352" t="s">
        <v>1472</v>
      </c>
      <c r="C124" s="353" t="s">
        <v>1156</v>
      </c>
      <c r="D124" s="344"/>
    </row>
    <row r="125" spans="1:4" s="285" customFormat="1" ht="12.75" customHeight="1">
      <c r="A125" s="286"/>
      <c r="B125" s="352" t="s">
        <v>1473</v>
      </c>
      <c r="C125" s="353" t="s">
        <v>1157</v>
      </c>
      <c r="D125" s="344"/>
    </row>
    <row r="126" spans="1:4" s="285" customFormat="1" ht="12.75" customHeight="1">
      <c r="A126" s="286"/>
      <c r="B126" s="352" t="s">
        <v>1474</v>
      </c>
      <c r="C126" s="353" t="s">
        <v>1158</v>
      </c>
      <c r="D126" s="344"/>
    </row>
    <row r="127" spans="1:4" s="285" customFormat="1" ht="12.75" customHeight="1">
      <c r="A127" s="286"/>
      <c r="B127" s="352" t="s">
        <v>1475</v>
      </c>
      <c r="C127" s="353" t="s">
        <v>1159</v>
      </c>
      <c r="D127" s="344"/>
    </row>
    <row r="128" spans="1:4" s="285" customFormat="1" ht="12.75" customHeight="1">
      <c r="A128" s="286"/>
      <c r="B128" s="352" t="s">
        <v>1476</v>
      </c>
      <c r="C128" s="353" t="s">
        <v>1160</v>
      </c>
      <c r="D128" s="344"/>
    </row>
    <row r="129" spans="1:4" s="285" customFormat="1" ht="12.75" customHeight="1">
      <c r="A129" s="286"/>
      <c r="B129" s="352" t="s">
        <v>1477</v>
      </c>
      <c r="C129" s="353" t="s">
        <v>1161</v>
      </c>
      <c r="D129" s="344"/>
    </row>
    <row r="130" spans="1:4" s="285" customFormat="1" ht="12.75" customHeight="1">
      <c r="A130" s="286"/>
      <c r="B130" s="352" t="s">
        <v>1478</v>
      </c>
      <c r="C130" s="353" t="s">
        <v>1162</v>
      </c>
      <c r="D130" s="344"/>
    </row>
    <row r="131" spans="1:4" s="285" customFormat="1" ht="12.75" customHeight="1">
      <c r="A131" s="286"/>
      <c r="B131" s="352" t="s">
        <v>1479</v>
      </c>
      <c r="C131" s="353" t="s">
        <v>1163</v>
      </c>
      <c r="D131" s="344"/>
    </row>
    <row r="132" spans="1:4" s="285" customFormat="1" ht="12.75" customHeight="1">
      <c r="A132" s="286"/>
      <c r="B132" s="352" t="s">
        <v>1480</v>
      </c>
      <c r="C132" s="353" t="s">
        <v>1164</v>
      </c>
      <c r="D132" s="344"/>
    </row>
    <row r="133" spans="1:4" s="285" customFormat="1" ht="12.75" customHeight="1">
      <c r="A133" s="286"/>
      <c r="B133" s="352" t="s">
        <v>1481</v>
      </c>
      <c r="C133" s="353" t="s">
        <v>1165</v>
      </c>
      <c r="D133" s="344"/>
    </row>
    <row r="134" spans="1:4" s="285" customFormat="1" ht="12.75" customHeight="1">
      <c r="A134" s="286"/>
      <c r="B134" s="352" t="s">
        <v>1482</v>
      </c>
      <c r="C134" s="353" t="s">
        <v>1166</v>
      </c>
      <c r="D134" s="344"/>
    </row>
    <row r="135" spans="1:4" s="285" customFormat="1" ht="12.75" customHeight="1">
      <c r="A135" s="286"/>
      <c r="B135" s="352" t="s">
        <v>1483</v>
      </c>
      <c r="C135" s="353" t="s">
        <v>1167</v>
      </c>
      <c r="D135" s="344"/>
    </row>
    <row r="136" spans="1:4" s="285" customFormat="1" ht="12.75" customHeight="1">
      <c r="A136" s="286"/>
      <c r="B136" s="352" t="s">
        <v>1484</v>
      </c>
      <c r="C136" s="353" t="s">
        <v>1168</v>
      </c>
      <c r="D136" s="344"/>
    </row>
    <row r="137" spans="1:4" s="285" customFormat="1" ht="12.75" customHeight="1">
      <c r="A137" s="286"/>
      <c r="B137" s="352" t="s">
        <v>1485</v>
      </c>
      <c r="C137" s="353" t="s">
        <v>1169</v>
      </c>
      <c r="D137" s="344"/>
    </row>
    <row r="138" spans="1:4" s="285" customFormat="1" ht="12.75" customHeight="1">
      <c r="A138" s="286"/>
      <c r="B138" s="352" t="s">
        <v>1486</v>
      </c>
      <c r="C138" s="353" t="s">
        <v>1170</v>
      </c>
      <c r="D138" s="344"/>
    </row>
    <row r="139" spans="1:4" s="285" customFormat="1" ht="12.75" customHeight="1">
      <c r="A139" s="286"/>
      <c r="B139" s="352" t="s">
        <v>1487</v>
      </c>
      <c r="C139" s="353" t="s">
        <v>1171</v>
      </c>
      <c r="D139" s="344"/>
    </row>
    <row r="140" spans="1:4" s="285" customFormat="1" ht="12.75" customHeight="1">
      <c r="A140" s="286"/>
      <c r="B140" s="352" t="s">
        <v>1488</v>
      </c>
      <c r="C140" s="353" t="s">
        <v>1172</v>
      </c>
      <c r="D140" s="344"/>
    </row>
    <row r="141" spans="1:4" s="285" customFormat="1" ht="12.75" customHeight="1">
      <c r="A141" s="286"/>
      <c r="B141" s="352" t="s">
        <v>1489</v>
      </c>
      <c r="C141" s="353" t="s">
        <v>1173</v>
      </c>
      <c r="D141" s="344"/>
    </row>
    <row r="142" spans="1:4" s="285" customFormat="1" ht="12.75" customHeight="1">
      <c r="A142" s="286"/>
      <c r="B142" s="352" t="s">
        <v>1490</v>
      </c>
      <c r="C142" s="353" t="s">
        <v>1174</v>
      </c>
      <c r="D142" s="344"/>
    </row>
    <row r="143" spans="1:4" s="285" customFormat="1" ht="12.75" customHeight="1">
      <c r="A143" s="286"/>
      <c r="B143" s="352" t="s">
        <v>1491</v>
      </c>
      <c r="C143" s="353" t="s">
        <v>1175</v>
      </c>
      <c r="D143" s="344"/>
    </row>
    <row r="144" spans="1:4" s="285" customFormat="1" ht="12.75" customHeight="1">
      <c r="A144" s="286"/>
      <c r="B144" s="352" t="s">
        <v>1492</v>
      </c>
      <c r="C144" s="353" t="s">
        <v>1176</v>
      </c>
      <c r="D144" s="344"/>
    </row>
    <row r="145" spans="1:4" s="285" customFormat="1" ht="12.75" customHeight="1">
      <c r="A145" s="286"/>
      <c r="B145" s="352" t="s">
        <v>1493</v>
      </c>
      <c r="C145" s="353" t="s">
        <v>1177</v>
      </c>
      <c r="D145" s="344"/>
    </row>
    <row r="146" spans="1:4" s="285" customFormat="1" ht="12.75" customHeight="1">
      <c r="A146" s="286"/>
      <c r="B146" s="352" t="s">
        <v>1494</v>
      </c>
      <c r="C146" s="353" t="s">
        <v>1178</v>
      </c>
      <c r="D146" s="344"/>
    </row>
    <row r="147" spans="1:4" s="285" customFormat="1" ht="12.75" customHeight="1">
      <c r="A147" s="286"/>
      <c r="B147" s="352" t="s">
        <v>1495</v>
      </c>
      <c r="C147" s="353" t="s">
        <v>1179</v>
      </c>
      <c r="D147" s="344"/>
    </row>
    <row r="148" spans="1:4" s="285" customFormat="1" ht="12.75" customHeight="1">
      <c r="A148" s="286"/>
      <c r="B148" s="352" t="s">
        <v>1496</v>
      </c>
      <c r="C148" s="353" t="s">
        <v>1180</v>
      </c>
      <c r="D148" s="344"/>
    </row>
    <row r="149" spans="1:4" s="285" customFormat="1" ht="12.75" customHeight="1">
      <c r="A149" s="286"/>
      <c r="B149" s="352" t="s">
        <v>1497</v>
      </c>
      <c r="C149" s="353" t="s">
        <v>1181</v>
      </c>
      <c r="D149" s="344"/>
    </row>
    <row r="150" spans="1:4" s="285" customFormat="1" ht="12.75" customHeight="1">
      <c r="A150" s="286"/>
      <c r="B150" s="352" t="s">
        <v>1498</v>
      </c>
      <c r="C150" s="353" t="s">
        <v>1182</v>
      </c>
      <c r="D150" s="344"/>
    </row>
    <row r="151" spans="1:4" s="285" customFormat="1" ht="12.75" customHeight="1">
      <c r="A151" s="286"/>
      <c r="B151" s="352" t="s">
        <v>1499</v>
      </c>
      <c r="C151" s="353" t="s">
        <v>1183</v>
      </c>
      <c r="D151" s="344"/>
    </row>
    <row r="152" spans="1:4" s="285" customFormat="1" ht="12.75" customHeight="1">
      <c r="A152" s="286"/>
      <c r="B152" s="352" t="s">
        <v>1500</v>
      </c>
      <c r="C152" s="353" t="s">
        <v>1184</v>
      </c>
      <c r="D152" s="344"/>
    </row>
    <row r="153" spans="1:4" s="285" customFormat="1" ht="12.75" customHeight="1">
      <c r="A153" s="286"/>
      <c r="B153" s="352" t="s">
        <v>1501</v>
      </c>
      <c r="C153" s="353" t="s">
        <v>1185</v>
      </c>
      <c r="D153" s="344"/>
    </row>
    <row r="154" spans="1:4" s="285" customFormat="1" ht="12.75" customHeight="1">
      <c r="A154" s="286"/>
      <c r="B154" s="352" t="s">
        <v>1502</v>
      </c>
      <c r="C154" s="353" t="s">
        <v>1186</v>
      </c>
      <c r="D154" s="344"/>
    </row>
    <row r="155" spans="1:4" s="285" customFormat="1" ht="12.75" customHeight="1">
      <c r="A155" s="286"/>
      <c r="B155" s="352" t="s">
        <v>1503</v>
      </c>
      <c r="C155" s="353" t="s">
        <v>1187</v>
      </c>
      <c r="D155" s="344"/>
    </row>
    <row r="156" spans="1:4" s="285" customFormat="1" ht="12.75" customHeight="1">
      <c r="A156" s="286"/>
      <c r="B156" s="352" t="s">
        <v>1504</v>
      </c>
      <c r="C156" s="353" t="s">
        <v>1188</v>
      </c>
      <c r="D156" s="344"/>
    </row>
    <row r="157" spans="1:4" s="285" customFormat="1" ht="12.75" customHeight="1">
      <c r="A157" s="286"/>
      <c r="B157" s="352" t="s">
        <v>1505</v>
      </c>
      <c r="C157" s="353" t="s">
        <v>1189</v>
      </c>
      <c r="D157" s="344"/>
    </row>
    <row r="158" spans="1:4" s="285" customFormat="1" ht="12.75" customHeight="1">
      <c r="A158" s="286"/>
      <c r="B158" s="352" t="s">
        <v>1506</v>
      </c>
      <c r="C158" s="353" t="s">
        <v>1190</v>
      </c>
      <c r="D158" s="344"/>
    </row>
    <row r="159" spans="1:4" s="285" customFormat="1" ht="12.75" customHeight="1">
      <c r="A159" s="286"/>
      <c r="B159" s="352" t="s">
        <v>1507</v>
      </c>
      <c r="C159" s="353" t="s">
        <v>1191</v>
      </c>
      <c r="D159" s="344"/>
    </row>
    <row r="160" spans="1:4" s="285" customFormat="1" ht="12.75" customHeight="1">
      <c r="A160" s="286"/>
      <c r="B160" s="352" t="s">
        <v>1508</v>
      </c>
      <c r="C160" s="353" t="s">
        <v>1192</v>
      </c>
      <c r="D160" s="344"/>
    </row>
    <row r="161" spans="1:4" s="285" customFormat="1" ht="12.75" customHeight="1">
      <c r="A161" s="286"/>
      <c r="B161" s="352" t="s">
        <v>1509</v>
      </c>
      <c r="C161" s="353" t="s">
        <v>1193</v>
      </c>
      <c r="D161" s="344"/>
    </row>
    <row r="162" spans="1:4" s="285" customFormat="1" ht="12.75" customHeight="1">
      <c r="A162" s="286"/>
      <c r="B162" s="352" t="s">
        <v>1510</v>
      </c>
      <c r="C162" s="353" t="s">
        <v>1194</v>
      </c>
      <c r="D162" s="344"/>
    </row>
    <row r="163" spans="1:4" s="285" customFormat="1" ht="12.75" customHeight="1">
      <c r="A163" s="286"/>
      <c r="B163" s="352" t="s">
        <v>1511</v>
      </c>
      <c r="C163" s="353" t="s">
        <v>1195</v>
      </c>
      <c r="D163" s="344"/>
    </row>
    <row r="164" spans="1:4" s="285" customFormat="1" ht="12.75" customHeight="1">
      <c r="A164" s="286"/>
      <c r="B164" s="352" t="s">
        <v>1512</v>
      </c>
      <c r="C164" s="353" t="s">
        <v>1196</v>
      </c>
      <c r="D164" s="344"/>
    </row>
    <row r="165" spans="1:4" s="285" customFormat="1" ht="12.75" customHeight="1">
      <c r="A165" s="286"/>
      <c r="B165" s="352" t="s">
        <v>1513</v>
      </c>
      <c r="C165" s="353" t="s">
        <v>1197</v>
      </c>
      <c r="D165" s="344"/>
    </row>
    <row r="166" spans="1:4" s="285" customFormat="1" ht="12.75" customHeight="1">
      <c r="A166" s="286"/>
      <c r="B166" s="352" t="s">
        <v>1514</v>
      </c>
      <c r="C166" s="353" t="s">
        <v>1198</v>
      </c>
      <c r="D166" s="344"/>
    </row>
    <row r="167" spans="1:4" s="285" customFormat="1" ht="12.75" customHeight="1">
      <c r="A167" s="286"/>
      <c r="B167" s="352" t="s">
        <v>1515</v>
      </c>
      <c r="C167" s="353" t="s">
        <v>1199</v>
      </c>
      <c r="D167" s="344"/>
    </row>
    <row r="168" spans="1:4" s="285" customFormat="1" ht="12.75" customHeight="1">
      <c r="A168" s="286"/>
      <c r="B168" s="352" t="s">
        <v>1516</v>
      </c>
      <c r="C168" s="353" t="s">
        <v>1200</v>
      </c>
      <c r="D168" s="344"/>
    </row>
    <row r="169" spans="1:4" s="285" customFormat="1" ht="12.75" customHeight="1">
      <c r="A169" s="286"/>
      <c r="B169" s="352" t="s">
        <v>1517</v>
      </c>
      <c r="C169" s="353" t="s">
        <v>1201</v>
      </c>
      <c r="D169" s="344"/>
    </row>
    <row r="170" spans="1:4" s="285" customFormat="1" ht="12.75" customHeight="1">
      <c r="A170" s="286"/>
      <c r="B170" s="352" t="s">
        <v>1518</v>
      </c>
      <c r="C170" s="353" t="s">
        <v>1202</v>
      </c>
      <c r="D170" s="344"/>
    </row>
    <row r="171" spans="1:4" s="285" customFormat="1" ht="12.75" customHeight="1">
      <c r="A171" s="286"/>
      <c r="B171" s="352" t="s">
        <v>1519</v>
      </c>
      <c r="C171" s="353" t="s">
        <v>1203</v>
      </c>
      <c r="D171" s="344"/>
    </row>
    <row r="172" spans="1:4" s="285" customFormat="1" ht="12.75" customHeight="1">
      <c r="A172" s="286"/>
      <c r="B172" s="352" t="s">
        <v>1520</v>
      </c>
      <c r="C172" s="353" t="s">
        <v>1204</v>
      </c>
      <c r="D172" s="344"/>
    </row>
    <row r="173" spans="1:4" s="285" customFormat="1" ht="12.75" customHeight="1">
      <c r="A173" s="286"/>
      <c r="B173" s="352" t="s">
        <v>1521</v>
      </c>
      <c r="C173" s="353" t="s">
        <v>1205</v>
      </c>
      <c r="D173" s="344"/>
    </row>
    <row r="174" spans="1:4" s="285" customFormat="1" ht="12.75" customHeight="1">
      <c r="A174" s="286"/>
      <c r="B174" s="352" t="s">
        <v>1522</v>
      </c>
      <c r="C174" s="353" t="s">
        <v>1206</v>
      </c>
      <c r="D174" s="344"/>
    </row>
    <row r="175" spans="1:4" s="285" customFormat="1" ht="12.75" customHeight="1">
      <c r="A175" s="286"/>
      <c r="B175" s="352" t="s">
        <v>1523</v>
      </c>
      <c r="C175" s="353" t="s">
        <v>1207</v>
      </c>
      <c r="D175" s="344"/>
    </row>
    <row r="176" spans="1:4" s="285" customFormat="1" ht="12.75" customHeight="1">
      <c r="A176" s="286"/>
      <c r="B176" s="352" t="s">
        <v>1524</v>
      </c>
      <c r="C176" s="353" t="s">
        <v>1208</v>
      </c>
      <c r="D176" s="344"/>
    </row>
    <row r="177" spans="1:4" s="285" customFormat="1" ht="12.75" customHeight="1">
      <c r="A177" s="286"/>
      <c r="B177" s="352" t="s">
        <v>1525</v>
      </c>
      <c r="C177" s="353" t="s">
        <v>1209</v>
      </c>
      <c r="D177" s="344"/>
    </row>
    <row r="178" spans="1:4" s="285" customFormat="1" ht="12.75" customHeight="1">
      <c r="A178" s="286"/>
      <c r="B178" s="352" t="s">
        <v>1526</v>
      </c>
      <c r="C178" s="353" t="s">
        <v>1210</v>
      </c>
      <c r="D178" s="344"/>
    </row>
    <row r="179" spans="1:4" s="285" customFormat="1" ht="12.75" customHeight="1">
      <c r="A179" s="286"/>
      <c r="B179" s="352" t="s">
        <v>1527</v>
      </c>
      <c r="C179" s="353" t="s">
        <v>1211</v>
      </c>
      <c r="D179" s="344"/>
    </row>
    <row r="180" spans="1:4" s="285" customFormat="1" ht="12.75" customHeight="1">
      <c r="A180" s="286"/>
      <c r="B180" s="352" t="s">
        <v>1528</v>
      </c>
      <c r="C180" s="353" t="s">
        <v>1212</v>
      </c>
      <c r="D180" s="344"/>
    </row>
    <row r="181" spans="1:4" s="285" customFormat="1" ht="12.75" customHeight="1">
      <c r="A181" s="286"/>
      <c r="B181" s="352" t="s">
        <v>1529</v>
      </c>
      <c r="C181" s="353" t="s">
        <v>1213</v>
      </c>
      <c r="D181" s="344"/>
    </row>
    <row r="182" spans="1:4" s="285" customFormat="1" ht="12.75" customHeight="1">
      <c r="A182" s="286"/>
      <c r="B182" s="352" t="s">
        <v>1530</v>
      </c>
      <c r="C182" s="353" t="s">
        <v>1214</v>
      </c>
      <c r="D182" s="344"/>
    </row>
    <row r="183" spans="1:4" s="285" customFormat="1" ht="12.75" customHeight="1">
      <c r="A183" s="286"/>
      <c r="B183" s="352" t="s">
        <v>1531</v>
      </c>
      <c r="C183" s="353" t="s">
        <v>1215</v>
      </c>
      <c r="D183" s="344"/>
    </row>
    <row r="184" spans="1:4" s="285" customFormat="1" ht="12.75" customHeight="1">
      <c r="A184" s="286"/>
      <c r="B184" s="352" t="s">
        <v>1532</v>
      </c>
      <c r="C184" s="353" t="s">
        <v>1216</v>
      </c>
      <c r="D184" s="344"/>
    </row>
    <row r="185" spans="1:4" s="285" customFormat="1" ht="12.75" customHeight="1">
      <c r="A185" s="286"/>
      <c r="B185" s="352" t="s">
        <v>1533</v>
      </c>
      <c r="C185" s="353" t="s">
        <v>1217</v>
      </c>
      <c r="D185" s="344"/>
    </row>
    <row r="186" spans="1:4" s="285" customFormat="1" ht="12.75" customHeight="1">
      <c r="A186" s="286"/>
      <c r="B186" s="352" t="s">
        <v>1534</v>
      </c>
      <c r="C186" s="353" t="s">
        <v>1218</v>
      </c>
      <c r="D186" s="344"/>
    </row>
    <row r="187" spans="1:4" s="285" customFormat="1" ht="12.75" customHeight="1">
      <c r="A187" s="286"/>
      <c r="B187" s="352" t="s">
        <v>1535</v>
      </c>
      <c r="C187" s="353" t="s">
        <v>1219</v>
      </c>
      <c r="D187" s="344"/>
    </row>
    <row r="188" spans="1:4" s="285" customFormat="1" ht="12.75" customHeight="1">
      <c r="A188" s="286"/>
      <c r="B188" s="352" t="s">
        <v>1536</v>
      </c>
      <c r="C188" s="355" t="s">
        <v>1220</v>
      </c>
      <c r="D188" s="344"/>
    </row>
    <row r="189" spans="1:4" s="285" customFormat="1" ht="12.75" customHeight="1">
      <c r="A189" s="286"/>
      <c r="B189" s="352" t="s">
        <v>1537</v>
      </c>
      <c r="C189" s="353" t="s">
        <v>1221</v>
      </c>
      <c r="D189" s="344"/>
    </row>
    <row r="190" spans="1:4" s="285" customFormat="1" ht="12.75" customHeight="1">
      <c r="A190" s="286"/>
      <c r="B190" s="352" t="s">
        <v>1538</v>
      </c>
      <c r="C190" s="353" t="s">
        <v>1222</v>
      </c>
      <c r="D190" s="344"/>
    </row>
    <row r="191" spans="1:4" s="285" customFormat="1" ht="12.75" customHeight="1">
      <c r="A191" s="286"/>
      <c r="B191" s="352" t="s">
        <v>1539</v>
      </c>
      <c r="C191" s="353" t="s">
        <v>1223</v>
      </c>
      <c r="D191" s="344"/>
    </row>
    <row r="192" spans="1:4" s="285" customFormat="1" ht="12.75" customHeight="1">
      <c r="A192" s="286"/>
      <c r="B192" s="352" t="s">
        <v>1540</v>
      </c>
      <c r="C192" s="353" t="s">
        <v>1224</v>
      </c>
      <c r="D192" s="344"/>
    </row>
    <row r="193" spans="1:4" s="285" customFormat="1" ht="12.75" customHeight="1">
      <c r="A193" s="286"/>
      <c r="B193" s="352" t="s">
        <v>1541</v>
      </c>
      <c r="C193" s="353" t="s">
        <v>1225</v>
      </c>
      <c r="D193" s="344"/>
    </row>
    <row r="194" spans="1:4" s="285" customFormat="1" ht="12.75" customHeight="1">
      <c r="A194" s="286"/>
      <c r="B194" s="352" t="s">
        <v>1542</v>
      </c>
      <c r="C194" s="353" t="s">
        <v>1226</v>
      </c>
      <c r="D194" s="344"/>
    </row>
    <row r="195" spans="1:4" s="285" customFormat="1" ht="12.75" customHeight="1">
      <c r="A195" s="286"/>
      <c r="B195" s="352" t="s">
        <v>1543</v>
      </c>
      <c r="C195" s="353" t="s">
        <v>1227</v>
      </c>
      <c r="D195" s="344"/>
    </row>
    <row r="196" spans="1:4" s="285" customFormat="1" ht="12.75" customHeight="1">
      <c r="A196" s="286"/>
      <c r="B196" s="352" t="s">
        <v>1544</v>
      </c>
      <c r="C196" s="353" t="s">
        <v>1228</v>
      </c>
      <c r="D196" s="344"/>
    </row>
    <row r="197" spans="1:4" s="285" customFormat="1" ht="12.75" customHeight="1">
      <c r="A197" s="286"/>
      <c r="B197" s="352" t="s">
        <v>1545</v>
      </c>
      <c r="C197" s="353" t="s">
        <v>1229</v>
      </c>
      <c r="D197" s="344"/>
    </row>
    <row r="198" spans="1:4" s="285" customFormat="1" ht="12.75" customHeight="1">
      <c r="A198" s="286"/>
      <c r="B198" s="352" t="s">
        <v>1546</v>
      </c>
      <c r="C198" s="353" t="s">
        <v>1230</v>
      </c>
      <c r="D198" s="344"/>
    </row>
    <row r="199" spans="1:4" s="285" customFormat="1" ht="12.75" customHeight="1">
      <c r="A199" s="286"/>
      <c r="B199" s="352" t="s">
        <v>1547</v>
      </c>
      <c r="C199" s="353" t="s">
        <v>1231</v>
      </c>
      <c r="D199" s="344"/>
    </row>
    <row r="200" spans="1:4" s="285" customFormat="1" ht="12.75" customHeight="1">
      <c r="A200" s="286"/>
      <c r="B200" s="352" t="s">
        <v>1548</v>
      </c>
      <c r="C200" s="353" t="s">
        <v>1232</v>
      </c>
      <c r="D200" s="344"/>
    </row>
    <row r="201" spans="1:4" s="285" customFormat="1" ht="12.75" customHeight="1">
      <c r="A201" s="286"/>
      <c r="B201" s="352" t="s">
        <v>1549</v>
      </c>
      <c r="C201" s="353" t="s">
        <v>1233</v>
      </c>
      <c r="D201" s="344"/>
    </row>
    <row r="202" spans="1:4" s="285" customFormat="1" ht="12.75" customHeight="1">
      <c r="A202" s="286"/>
      <c r="B202" s="352" t="s">
        <v>1550</v>
      </c>
      <c r="C202" s="353" t="s">
        <v>1234</v>
      </c>
      <c r="D202" s="344"/>
    </row>
    <row r="203" spans="1:4" s="285" customFormat="1" ht="12.75" customHeight="1">
      <c r="A203" s="286"/>
      <c r="B203" s="352" t="s">
        <v>1551</v>
      </c>
      <c r="C203" s="353" t="s">
        <v>1235</v>
      </c>
      <c r="D203" s="344"/>
    </row>
    <row r="204" spans="1:4" s="285" customFormat="1" ht="12.75" customHeight="1">
      <c r="A204" s="286"/>
      <c r="B204" s="352" t="s">
        <v>1552</v>
      </c>
      <c r="C204" s="353" t="s">
        <v>1236</v>
      </c>
      <c r="D204" s="344"/>
    </row>
    <row r="205" spans="1:4" s="285" customFormat="1" ht="12.75" customHeight="1">
      <c r="A205" s="286"/>
      <c r="B205" s="352" t="s">
        <v>1553</v>
      </c>
      <c r="C205" s="353" t="s">
        <v>1237</v>
      </c>
      <c r="D205" s="344"/>
    </row>
    <row r="206" spans="1:4" s="285" customFormat="1" ht="12.75" customHeight="1">
      <c r="A206" s="286"/>
      <c r="B206" s="352" t="s">
        <v>1554</v>
      </c>
      <c r="C206" s="353" t="s">
        <v>1238</v>
      </c>
      <c r="D206" s="344"/>
    </row>
    <row r="207" spans="1:4" s="285" customFormat="1" ht="12.75" customHeight="1">
      <c r="A207" s="286"/>
      <c r="B207" s="352" t="s">
        <v>1555</v>
      </c>
      <c r="C207" s="353" t="s">
        <v>1239</v>
      </c>
      <c r="D207" s="344"/>
    </row>
    <row r="208" spans="1:4" s="285" customFormat="1" ht="12.75" customHeight="1">
      <c r="A208" s="286"/>
      <c r="B208" s="352" t="s">
        <v>1556</v>
      </c>
      <c r="C208" s="353" t="s">
        <v>1240</v>
      </c>
      <c r="D208" s="344"/>
    </row>
    <row r="209" spans="1:4" s="285" customFormat="1" ht="12.75" customHeight="1">
      <c r="A209" s="286"/>
      <c r="B209" s="352" t="s">
        <v>1557</v>
      </c>
      <c r="C209" s="353" t="s">
        <v>1241</v>
      </c>
      <c r="D209" s="344"/>
    </row>
    <row r="210" spans="1:4" s="285" customFormat="1" ht="12.75" customHeight="1">
      <c r="A210" s="286"/>
      <c r="B210" s="352" t="s">
        <v>1558</v>
      </c>
      <c r="C210" s="353" t="s">
        <v>1242</v>
      </c>
      <c r="D210" s="344"/>
    </row>
    <row r="211" spans="1:4" s="285" customFormat="1" ht="12.75" customHeight="1">
      <c r="A211" s="286"/>
      <c r="B211" s="352" t="s">
        <v>1559</v>
      </c>
      <c r="C211" s="353" t="s">
        <v>1243</v>
      </c>
      <c r="D211" s="344"/>
    </row>
    <row r="212" spans="1:4" s="285" customFormat="1" ht="12.75" customHeight="1">
      <c r="A212" s="356"/>
      <c r="B212" s="352" t="s">
        <v>1560</v>
      </c>
      <c r="C212" s="353" t="s">
        <v>1244</v>
      </c>
      <c r="D212" s="344"/>
    </row>
    <row r="213" spans="1:4" s="285" customFormat="1" ht="12.75" customHeight="1">
      <c r="A213" s="286"/>
      <c r="B213" s="352" t="s">
        <v>1561</v>
      </c>
      <c r="C213" s="353" t="s">
        <v>1245</v>
      </c>
      <c r="D213" s="344"/>
    </row>
    <row r="214" spans="1:4" s="285" customFormat="1" ht="12.75" customHeight="1">
      <c r="A214" s="286"/>
      <c r="B214" s="352" t="s">
        <v>1562</v>
      </c>
      <c r="C214" s="353" t="s">
        <v>1246</v>
      </c>
      <c r="D214" s="344"/>
    </row>
    <row r="215" spans="1:4" s="285" customFormat="1" ht="12.75" customHeight="1">
      <c r="A215" s="286"/>
      <c r="B215" s="352" t="s">
        <v>1563</v>
      </c>
      <c r="C215" s="353" t="s">
        <v>1247</v>
      </c>
      <c r="D215" s="344"/>
    </row>
    <row r="216" spans="1:4" s="285" customFormat="1" ht="12.75" customHeight="1">
      <c r="A216" s="286"/>
      <c r="B216" s="352" t="s">
        <v>1564</v>
      </c>
      <c r="C216" s="353" t="s">
        <v>1248</v>
      </c>
      <c r="D216" s="344"/>
    </row>
    <row r="217" spans="1:4" s="285" customFormat="1" ht="12.75" customHeight="1">
      <c r="A217" s="286"/>
      <c r="B217" s="352" t="s">
        <v>1565</v>
      </c>
      <c r="C217" s="353" t="s">
        <v>1249</v>
      </c>
      <c r="D217" s="344"/>
    </row>
    <row r="218" spans="1:4" s="285" customFormat="1" ht="12.75" customHeight="1">
      <c r="A218" s="286"/>
      <c r="B218" s="352" t="s">
        <v>1566</v>
      </c>
      <c r="C218" s="353" t="s">
        <v>1250</v>
      </c>
      <c r="D218" s="344"/>
    </row>
    <row r="219" spans="1:4" s="285" customFormat="1" ht="12.75" customHeight="1">
      <c r="A219" s="286"/>
      <c r="B219" s="352" t="s">
        <v>1567</v>
      </c>
      <c r="C219" s="353" t="s">
        <v>1251</v>
      </c>
      <c r="D219" s="344"/>
    </row>
    <row r="220" spans="1:4" s="285" customFormat="1" ht="12.75" customHeight="1">
      <c r="A220" s="286"/>
      <c r="B220" s="352" t="s">
        <v>1568</v>
      </c>
      <c r="C220" s="353" t="s">
        <v>1252</v>
      </c>
      <c r="D220" s="344"/>
    </row>
    <row r="221" spans="1:4" s="285" customFormat="1" ht="12.75" customHeight="1">
      <c r="A221" s="286"/>
      <c r="B221" s="352" t="s">
        <v>1569</v>
      </c>
      <c r="C221" s="353" t="s">
        <v>1253</v>
      </c>
      <c r="D221" s="344"/>
    </row>
    <row r="222" spans="1:4" s="285" customFormat="1" ht="12.75" customHeight="1">
      <c r="A222" s="286"/>
      <c r="B222" s="352" t="s">
        <v>1570</v>
      </c>
      <c r="C222" s="353" t="s">
        <v>1254</v>
      </c>
      <c r="D222" s="344"/>
    </row>
    <row r="223" spans="1:4" s="285" customFormat="1" ht="12.75" customHeight="1">
      <c r="A223" s="286"/>
      <c r="B223" s="352" t="s">
        <v>1571</v>
      </c>
      <c r="C223" s="353" t="s">
        <v>1255</v>
      </c>
      <c r="D223" s="344"/>
    </row>
    <row r="224" spans="1:4" s="285" customFormat="1" ht="12.75" customHeight="1">
      <c r="A224" s="286"/>
      <c r="B224" s="352" t="s">
        <v>1572</v>
      </c>
      <c r="C224" s="353" t="s">
        <v>1256</v>
      </c>
      <c r="D224" s="344"/>
    </row>
    <row r="225" spans="1:4" s="285" customFormat="1" ht="12.75" customHeight="1">
      <c r="A225" s="286"/>
      <c r="B225" s="352" t="s">
        <v>1573</v>
      </c>
      <c r="C225" s="353" t="s">
        <v>1257</v>
      </c>
      <c r="D225" s="344"/>
    </row>
    <row r="226" spans="1:4" s="285" customFormat="1" ht="12.75" customHeight="1">
      <c r="A226" s="286"/>
      <c r="B226" s="352" t="s">
        <v>1574</v>
      </c>
      <c r="C226" s="353" t="s">
        <v>1258</v>
      </c>
      <c r="D226" s="344"/>
    </row>
    <row r="227" spans="1:4" s="285" customFormat="1" ht="12.75" customHeight="1">
      <c r="A227" s="286"/>
      <c r="B227" s="352" t="s">
        <v>1575</v>
      </c>
      <c r="C227" s="353" t="s">
        <v>1259</v>
      </c>
      <c r="D227" s="344"/>
    </row>
    <row r="228" spans="1:4" s="285" customFormat="1" ht="12.75" customHeight="1">
      <c r="A228" s="286"/>
      <c r="B228" s="352" t="s">
        <v>1576</v>
      </c>
      <c r="C228" s="353" t="s">
        <v>1260</v>
      </c>
      <c r="D228" s="344"/>
    </row>
    <row r="229" spans="1:4" s="285" customFormat="1" ht="12.75" customHeight="1">
      <c r="A229" s="286"/>
      <c r="B229" s="352" t="s">
        <v>1577</v>
      </c>
      <c r="C229" s="353" t="s">
        <v>1261</v>
      </c>
      <c r="D229" s="344"/>
    </row>
    <row r="230" spans="1:4" s="285" customFormat="1" ht="12.75" customHeight="1">
      <c r="A230" s="286"/>
      <c r="B230" s="352" t="s">
        <v>1578</v>
      </c>
      <c r="C230" s="353" t="s">
        <v>1262</v>
      </c>
      <c r="D230" s="344"/>
    </row>
    <row r="231" spans="1:4" s="285" customFormat="1" ht="12.75" customHeight="1">
      <c r="A231" s="286"/>
      <c r="B231" s="352" t="s">
        <v>1579</v>
      </c>
      <c r="C231" s="353" t="s">
        <v>1263</v>
      </c>
      <c r="D231" s="344"/>
    </row>
    <row r="232" spans="1:4" s="285" customFormat="1" ht="12.75" customHeight="1">
      <c r="A232" s="286"/>
      <c r="B232" s="352" t="s">
        <v>1580</v>
      </c>
      <c r="C232" s="353" t="s">
        <v>1264</v>
      </c>
      <c r="D232" s="344"/>
    </row>
    <row r="233" spans="1:4" s="285" customFormat="1" ht="12.75" customHeight="1">
      <c r="A233" s="286"/>
      <c r="B233" s="352" t="s">
        <v>1581</v>
      </c>
      <c r="C233" s="353" t="s">
        <v>1265</v>
      </c>
      <c r="D233" s="344"/>
    </row>
    <row r="234" spans="1:4" s="285" customFormat="1" ht="12.75" customHeight="1">
      <c r="A234" s="286"/>
      <c r="B234" s="352" t="s">
        <v>1582</v>
      </c>
      <c r="C234" s="353" t="s">
        <v>1266</v>
      </c>
      <c r="D234" s="344"/>
    </row>
    <row r="235" spans="1:4" s="285" customFormat="1" ht="12.75" customHeight="1">
      <c r="A235" s="286"/>
      <c r="B235" s="352" t="s">
        <v>1583</v>
      </c>
      <c r="C235" s="353" t="s">
        <v>1267</v>
      </c>
      <c r="D235" s="344"/>
    </row>
    <row r="236" spans="1:4" s="285" customFormat="1" ht="12.75" customHeight="1">
      <c r="A236" s="286"/>
      <c r="B236" s="352" t="s">
        <v>1584</v>
      </c>
      <c r="C236" s="353" t="s">
        <v>1268</v>
      </c>
      <c r="D236" s="344"/>
    </row>
    <row r="237" spans="1:4" s="285" customFormat="1" ht="12.75" customHeight="1">
      <c r="A237" s="286"/>
      <c r="B237" s="352" t="s">
        <v>1585</v>
      </c>
      <c r="C237" s="353" t="s">
        <v>1269</v>
      </c>
      <c r="D237" s="344"/>
    </row>
    <row r="238" spans="1:4" s="285" customFormat="1" ht="12.75" customHeight="1">
      <c r="A238" s="286"/>
      <c r="B238" s="352" t="s">
        <v>1586</v>
      </c>
      <c r="C238" s="353" t="s">
        <v>1270</v>
      </c>
      <c r="D238" s="344"/>
    </row>
    <row r="239" spans="1:4" s="285" customFormat="1" ht="12.75" customHeight="1">
      <c r="A239" s="286"/>
      <c r="B239" s="352" t="s">
        <v>1587</v>
      </c>
      <c r="C239" s="353" t="s">
        <v>1271</v>
      </c>
      <c r="D239" s="344"/>
    </row>
    <row r="240" spans="1:4" s="285" customFormat="1" ht="12.75" customHeight="1">
      <c r="A240" s="286"/>
      <c r="B240" s="352" t="s">
        <v>1588</v>
      </c>
      <c r="C240" s="353" t="s">
        <v>1272</v>
      </c>
      <c r="D240" s="344"/>
    </row>
    <row r="241" spans="1:4" s="285" customFormat="1" ht="12.75" customHeight="1">
      <c r="A241" s="286"/>
      <c r="B241" s="352" t="s">
        <v>1589</v>
      </c>
      <c r="C241" s="353" t="s">
        <v>1273</v>
      </c>
      <c r="D241" s="344"/>
    </row>
    <row r="242" spans="1:4" s="285" customFormat="1" ht="12.75" customHeight="1">
      <c r="A242" s="286"/>
      <c r="B242" s="352" t="s">
        <v>1590</v>
      </c>
      <c r="C242" s="353" t="s">
        <v>1274</v>
      </c>
      <c r="D242" s="344"/>
    </row>
    <row r="243" spans="1:4" s="285" customFormat="1" ht="12.75" customHeight="1">
      <c r="A243" s="286"/>
      <c r="B243" s="352" t="s">
        <v>1591</v>
      </c>
      <c r="C243" s="353" t="s">
        <v>1275</v>
      </c>
      <c r="D243" s="344"/>
    </row>
    <row r="244" spans="1:4" s="285" customFormat="1" ht="12.75" customHeight="1">
      <c r="A244" s="286"/>
      <c r="B244" s="352" t="s">
        <v>1592</v>
      </c>
      <c r="C244" s="353" t="s">
        <v>1276</v>
      </c>
      <c r="D244" s="344"/>
    </row>
    <row r="245" spans="1:4" s="285" customFormat="1" ht="12.75" customHeight="1">
      <c r="A245" s="286"/>
      <c r="B245" s="352" t="s">
        <v>1593</v>
      </c>
      <c r="C245" s="353" t="s">
        <v>1277</v>
      </c>
      <c r="D245" s="344"/>
    </row>
    <row r="246" spans="1:4" s="285" customFormat="1" ht="12.75" customHeight="1">
      <c r="A246" s="286"/>
      <c r="B246" s="352" t="s">
        <v>1594</v>
      </c>
      <c r="C246" s="353" t="s">
        <v>1278</v>
      </c>
      <c r="D246" s="344"/>
    </row>
    <row r="247" spans="1:4" s="285" customFormat="1" ht="12.75" customHeight="1">
      <c r="A247" s="286"/>
      <c r="B247" s="352" t="s">
        <v>1595</v>
      </c>
      <c r="C247" s="353" t="s">
        <v>1279</v>
      </c>
      <c r="D247" s="344"/>
    </row>
    <row r="248" spans="1:4" s="285" customFormat="1" ht="12.75" customHeight="1">
      <c r="A248" s="286"/>
      <c r="B248" s="352" t="s">
        <v>1596</v>
      </c>
      <c r="C248" s="353" t="s">
        <v>1280</v>
      </c>
      <c r="D248" s="344"/>
    </row>
    <row r="249" spans="1:4" s="285" customFormat="1" ht="12.75" customHeight="1">
      <c r="A249" s="286"/>
      <c r="B249" s="352" t="s">
        <v>1597</v>
      </c>
      <c r="C249" s="353" t="s">
        <v>1281</v>
      </c>
      <c r="D249" s="344"/>
    </row>
    <row r="250" spans="1:4" s="285" customFormat="1" ht="12.75" customHeight="1">
      <c r="A250" s="286"/>
      <c r="B250" s="352" t="s">
        <v>1598</v>
      </c>
      <c r="C250" s="353" t="s">
        <v>1282</v>
      </c>
      <c r="D250" s="344"/>
    </row>
    <row r="251" spans="1:4" s="285" customFormat="1" ht="12.75" customHeight="1">
      <c r="A251" s="286"/>
      <c r="B251" s="352" t="s">
        <v>1599</v>
      </c>
      <c r="C251" s="353" t="s">
        <v>1283</v>
      </c>
      <c r="D251" s="344"/>
    </row>
    <row r="252" spans="1:4" s="285" customFormat="1" ht="12.75" customHeight="1">
      <c r="A252" s="286"/>
      <c r="B252" s="352" t="s">
        <v>1600</v>
      </c>
      <c r="C252" s="353" t="s">
        <v>1284</v>
      </c>
      <c r="D252" s="344"/>
    </row>
    <row r="253" spans="1:4" s="285" customFormat="1" ht="12.75" customHeight="1">
      <c r="A253" s="286"/>
      <c r="B253" s="352" t="s">
        <v>1601</v>
      </c>
      <c r="C253" s="353" t="s">
        <v>1285</v>
      </c>
      <c r="D253" s="344"/>
    </row>
    <row r="254" spans="1:4" s="285" customFormat="1" ht="12.75" customHeight="1">
      <c r="A254" s="286"/>
      <c r="B254" s="352" t="s">
        <v>1602</v>
      </c>
      <c r="C254" s="353" t="s">
        <v>1286</v>
      </c>
      <c r="D254" s="344"/>
    </row>
    <row r="255" spans="1:4" s="285" customFormat="1" ht="12.75" customHeight="1">
      <c r="A255" s="286"/>
      <c r="B255" s="352" t="s">
        <v>1603</v>
      </c>
      <c r="C255" s="353" t="s">
        <v>1287</v>
      </c>
      <c r="D255" s="344"/>
    </row>
    <row r="256" spans="1:4" s="285" customFormat="1" ht="12.75" customHeight="1">
      <c r="A256" s="286"/>
      <c r="B256" s="352" t="s">
        <v>1604</v>
      </c>
      <c r="C256" s="353" t="s">
        <v>1288</v>
      </c>
      <c r="D256" s="344"/>
    </row>
    <row r="257" spans="1:4" s="285" customFormat="1" ht="12.75" customHeight="1">
      <c r="A257" s="286"/>
      <c r="B257" s="352" t="s">
        <v>1605</v>
      </c>
      <c r="C257" s="353" t="s">
        <v>1289</v>
      </c>
      <c r="D257" s="344"/>
    </row>
    <row r="258" spans="1:4" s="285" customFormat="1" ht="12.75" customHeight="1">
      <c r="A258" s="286"/>
      <c r="B258" s="352" t="s">
        <v>1606</v>
      </c>
      <c r="C258" s="353" t="s">
        <v>1290</v>
      </c>
      <c r="D258" s="344"/>
    </row>
    <row r="259" spans="1:4" s="285" customFormat="1" ht="12.75" customHeight="1">
      <c r="A259" s="286"/>
      <c r="B259" s="352" t="s">
        <v>1607</v>
      </c>
      <c r="C259" s="353" t="s">
        <v>1291</v>
      </c>
      <c r="D259" s="344"/>
    </row>
    <row r="260" spans="1:4" s="285" customFormat="1" ht="12.75" customHeight="1">
      <c r="A260" s="286"/>
      <c r="B260" s="352" t="s">
        <v>1608</v>
      </c>
      <c r="C260" s="353" t="s">
        <v>1292</v>
      </c>
      <c r="D260" s="344"/>
    </row>
    <row r="261" spans="1:4" s="285" customFormat="1" ht="12.75" customHeight="1">
      <c r="A261" s="286"/>
      <c r="B261" s="352" t="s">
        <v>1609</v>
      </c>
      <c r="C261" s="353" t="s">
        <v>1293</v>
      </c>
      <c r="D261" s="344"/>
    </row>
    <row r="262" spans="1:4" s="285" customFormat="1" ht="12.75" customHeight="1">
      <c r="A262" s="286"/>
      <c r="B262" s="352" t="s">
        <v>1610</v>
      </c>
      <c r="C262" s="353" t="s">
        <v>1294</v>
      </c>
      <c r="D262" s="344"/>
    </row>
    <row r="263" spans="1:4" s="285" customFormat="1" ht="12.75" customHeight="1">
      <c r="A263" s="286"/>
      <c r="B263" s="352" t="s">
        <v>1611</v>
      </c>
      <c r="C263" s="353" t="s">
        <v>1295</v>
      </c>
      <c r="D263" s="344"/>
    </row>
    <row r="264" spans="1:4" s="285" customFormat="1" ht="12.75" customHeight="1">
      <c r="A264" s="286"/>
      <c r="B264" s="352" t="s">
        <v>1612</v>
      </c>
      <c r="C264" s="353" t="s">
        <v>1296</v>
      </c>
      <c r="D264" s="344"/>
    </row>
    <row r="265" spans="1:4" s="285" customFormat="1" ht="12.75" customHeight="1">
      <c r="A265" s="286"/>
      <c r="B265" s="352" t="s">
        <v>1613</v>
      </c>
      <c r="C265" s="353" t="s">
        <v>1297</v>
      </c>
      <c r="D265" s="344"/>
    </row>
    <row r="266" spans="1:4" s="285" customFormat="1" ht="12.75" customHeight="1">
      <c r="A266" s="286"/>
      <c r="B266" s="352" t="s">
        <v>1614</v>
      </c>
      <c r="C266" s="353" t="s">
        <v>1298</v>
      </c>
      <c r="D266" s="344"/>
    </row>
    <row r="267" spans="1:4" s="285" customFormat="1" ht="12.75" customHeight="1">
      <c r="A267" s="286"/>
      <c r="B267" s="352" t="s">
        <v>1615</v>
      </c>
      <c r="C267" s="353" t="s">
        <v>1299</v>
      </c>
      <c r="D267" s="344"/>
    </row>
    <row r="268" spans="1:4" s="285" customFormat="1" ht="12.75" customHeight="1">
      <c r="A268" s="286"/>
      <c r="B268" s="352" t="s">
        <v>1616</v>
      </c>
      <c r="C268" s="353" t="s">
        <v>1300</v>
      </c>
      <c r="D268" s="344"/>
    </row>
    <row r="269" spans="1:4" s="285" customFormat="1" ht="12.75" customHeight="1">
      <c r="A269" s="286"/>
      <c r="B269" s="352" t="s">
        <v>1617</v>
      </c>
      <c r="C269" s="353" t="s">
        <v>1301</v>
      </c>
      <c r="D269" s="344"/>
    </row>
    <row r="270" spans="1:4" s="285" customFormat="1" ht="12.75" customHeight="1">
      <c r="A270" s="286"/>
      <c r="B270" s="352" t="s">
        <v>1618</v>
      </c>
      <c r="C270" s="353" t="s">
        <v>1302</v>
      </c>
      <c r="D270" s="344"/>
    </row>
    <row r="271" spans="1:4" s="285" customFormat="1" ht="12.75" customHeight="1">
      <c r="A271" s="286"/>
      <c r="B271" s="352" t="s">
        <v>1619</v>
      </c>
      <c r="C271" s="353" t="s">
        <v>1303</v>
      </c>
      <c r="D271" s="344"/>
    </row>
    <row r="272" spans="1:4" s="285" customFormat="1" ht="12.75" customHeight="1">
      <c r="A272" s="286"/>
      <c r="B272" s="352" t="s">
        <v>1620</v>
      </c>
      <c r="C272" s="353" t="s">
        <v>1304</v>
      </c>
      <c r="D272" s="344"/>
    </row>
    <row r="273" spans="1:4" s="285" customFormat="1" ht="12.75" customHeight="1">
      <c r="A273" s="286"/>
      <c r="B273" s="352" t="s">
        <v>1621</v>
      </c>
      <c r="C273" s="353" t="s">
        <v>1305</v>
      </c>
      <c r="D273" s="344"/>
    </row>
    <row r="274" spans="1:4" s="285" customFormat="1" ht="12.75" customHeight="1">
      <c r="A274" s="286"/>
      <c r="B274" s="352" t="s">
        <v>1622</v>
      </c>
      <c r="C274" s="353" t="s">
        <v>1306</v>
      </c>
      <c r="D274" s="344"/>
    </row>
    <row r="275" spans="1:4" s="285" customFormat="1" ht="12.75" customHeight="1">
      <c r="A275" s="286"/>
      <c r="B275" s="352" t="s">
        <v>1623</v>
      </c>
      <c r="C275" s="353" t="s">
        <v>1307</v>
      </c>
      <c r="D275" s="344"/>
    </row>
    <row r="276" spans="1:4" s="285" customFormat="1" ht="12.75" customHeight="1">
      <c r="A276" s="286"/>
      <c r="B276" s="352" t="s">
        <v>1624</v>
      </c>
      <c r="C276" s="353" t="s">
        <v>1308</v>
      </c>
      <c r="D276" s="344"/>
    </row>
    <row r="277" spans="1:4" s="285" customFormat="1" ht="12.75" customHeight="1">
      <c r="A277" s="286"/>
      <c r="B277" s="352" t="s">
        <v>1625</v>
      </c>
      <c r="C277" s="353" t="s">
        <v>1309</v>
      </c>
      <c r="D277" s="344"/>
    </row>
    <row r="278" spans="1:4" s="285" customFormat="1" ht="12.75" customHeight="1">
      <c r="A278" s="286"/>
      <c r="B278" s="352" t="s">
        <v>1626</v>
      </c>
      <c r="C278" s="353" t="s">
        <v>1310</v>
      </c>
      <c r="D278" s="344"/>
    </row>
    <row r="279" spans="1:4" s="285" customFormat="1" ht="12.75" customHeight="1">
      <c r="A279" s="286"/>
      <c r="B279" s="352" t="s">
        <v>1627</v>
      </c>
      <c r="C279" s="353" t="s">
        <v>1311</v>
      </c>
      <c r="D279" s="344"/>
    </row>
    <row r="280" spans="1:4" s="285" customFormat="1" ht="12.75" customHeight="1">
      <c r="A280" s="286"/>
      <c r="B280" s="352" t="s">
        <v>1628</v>
      </c>
      <c r="C280" s="353" t="s">
        <v>1312</v>
      </c>
      <c r="D280" s="344"/>
    </row>
    <row r="281" spans="1:4" s="285" customFormat="1" ht="12.75" customHeight="1">
      <c r="A281" s="286"/>
      <c r="B281" s="352" t="s">
        <v>1629</v>
      </c>
      <c r="C281" s="353" t="s">
        <v>1313</v>
      </c>
      <c r="D281" s="344"/>
    </row>
    <row r="282" spans="1:4" s="285" customFormat="1" ht="12.75" customHeight="1">
      <c r="A282" s="286"/>
      <c r="B282" s="352" t="s">
        <v>1630</v>
      </c>
      <c r="C282" s="353" t="s">
        <v>1314</v>
      </c>
      <c r="D282" s="344"/>
    </row>
    <row r="283" spans="1:4" s="285" customFormat="1" ht="12.75" customHeight="1">
      <c r="A283" s="286"/>
      <c r="B283" s="352" t="s">
        <v>1631</v>
      </c>
      <c r="C283" s="353" t="s">
        <v>1315</v>
      </c>
      <c r="D283" s="344"/>
    </row>
    <row r="284" spans="1:4" s="285" customFormat="1" ht="12.75" customHeight="1">
      <c r="A284" s="286"/>
      <c r="B284" s="352" t="s">
        <v>1632</v>
      </c>
      <c r="C284" s="353" t="s">
        <v>1316</v>
      </c>
      <c r="D284" s="344"/>
    </row>
    <row r="285" spans="1:4" s="285" customFormat="1" ht="12.75" customHeight="1">
      <c r="A285" s="286"/>
      <c r="B285" s="352" t="s">
        <v>1633</v>
      </c>
      <c r="C285" s="353" t="s">
        <v>1317</v>
      </c>
      <c r="D285" s="344"/>
    </row>
    <row r="286" spans="1:4" s="285" customFormat="1" ht="12.75" customHeight="1">
      <c r="A286" s="286"/>
      <c r="B286" s="352" t="s">
        <v>1634</v>
      </c>
      <c r="C286" s="353" t="s">
        <v>1318</v>
      </c>
      <c r="D286" s="344"/>
    </row>
    <row r="287" spans="1:4" s="285" customFormat="1" ht="12.75" customHeight="1">
      <c r="A287" s="286"/>
      <c r="B287" s="352" t="s">
        <v>1635</v>
      </c>
      <c r="C287" s="353" t="s">
        <v>1319</v>
      </c>
      <c r="D287" s="344"/>
    </row>
    <row r="288" spans="1:4" s="285" customFormat="1" ht="12.75" customHeight="1">
      <c r="A288" s="286"/>
      <c r="B288" s="352" t="s">
        <v>1636</v>
      </c>
      <c r="C288" s="353" t="s">
        <v>1320</v>
      </c>
      <c r="D288" s="344"/>
    </row>
    <row r="289" spans="1:4" s="285" customFormat="1" ht="12.75" customHeight="1">
      <c r="A289" s="286"/>
      <c r="B289" s="352" t="s">
        <v>1637</v>
      </c>
      <c r="C289" s="353" t="s">
        <v>1321</v>
      </c>
      <c r="D289" s="344"/>
    </row>
    <row r="290" spans="1:4" s="285" customFormat="1" ht="12.75" customHeight="1">
      <c r="A290" s="286"/>
      <c r="B290" s="352" t="s">
        <v>1638</v>
      </c>
      <c r="C290" s="353" t="s">
        <v>1322</v>
      </c>
      <c r="D290" s="344"/>
    </row>
    <row r="291" spans="1:4" s="285" customFormat="1" ht="12.75" customHeight="1">
      <c r="A291" s="286"/>
      <c r="B291" s="352" t="s">
        <v>1639</v>
      </c>
      <c r="C291" s="353" t="s">
        <v>1323</v>
      </c>
      <c r="D291" s="344"/>
    </row>
    <row r="292" spans="1:4" s="285" customFormat="1" ht="12.75" customHeight="1">
      <c r="A292" s="286"/>
      <c r="B292" s="352" t="s">
        <v>1640</v>
      </c>
      <c r="C292" s="353" t="s">
        <v>1324</v>
      </c>
      <c r="D292" s="344"/>
    </row>
    <row r="293" spans="1:4" s="285" customFormat="1" ht="12.75" customHeight="1">
      <c r="A293" s="286"/>
      <c r="B293" s="352" t="s">
        <v>1641</v>
      </c>
      <c r="C293" s="353" t="s">
        <v>1325</v>
      </c>
      <c r="D293" s="344"/>
    </row>
    <row r="294" spans="1:4" s="285" customFormat="1" ht="12.75" customHeight="1">
      <c r="A294" s="286"/>
      <c r="B294" s="352" t="s">
        <v>1642</v>
      </c>
      <c r="C294" s="353" t="s">
        <v>1326</v>
      </c>
      <c r="D294" s="344"/>
    </row>
    <row r="295" spans="1:4" s="285" customFormat="1" ht="12.75" customHeight="1">
      <c r="A295" s="286"/>
      <c r="B295" s="352" t="s">
        <v>1643</v>
      </c>
      <c r="C295" s="353" t="s">
        <v>1327</v>
      </c>
      <c r="D295" s="344"/>
    </row>
    <row r="296" spans="1:4" s="285" customFormat="1" ht="12.75" customHeight="1">
      <c r="A296" s="286"/>
      <c r="B296" s="352" t="s">
        <v>1644</v>
      </c>
      <c r="C296" s="353" t="s">
        <v>1328</v>
      </c>
      <c r="D296" s="344"/>
    </row>
    <row r="297" spans="1:4" s="285" customFormat="1" ht="12.75" customHeight="1">
      <c r="A297" s="286"/>
      <c r="B297" s="352" t="s">
        <v>1645</v>
      </c>
      <c r="C297" s="353" t="s">
        <v>1329</v>
      </c>
      <c r="D297" s="344"/>
    </row>
    <row r="298" spans="1:4" s="285" customFormat="1" ht="12.75" customHeight="1">
      <c r="A298" s="286"/>
      <c r="B298" s="352" t="s">
        <v>1646</v>
      </c>
      <c r="C298" s="353" t="s">
        <v>1330</v>
      </c>
      <c r="D298" s="344"/>
    </row>
    <row r="299" spans="1:4" s="285" customFormat="1" ht="12.75" customHeight="1">
      <c r="A299" s="286"/>
      <c r="B299" s="352" t="s">
        <v>1647</v>
      </c>
      <c r="C299" s="353" t="s">
        <v>1331</v>
      </c>
      <c r="D299" s="344"/>
    </row>
    <row r="300" spans="1:4" s="285" customFormat="1" ht="12.75" customHeight="1">
      <c r="A300" s="286"/>
      <c r="B300" s="352" t="s">
        <v>1648</v>
      </c>
      <c r="C300" s="353" t="s">
        <v>1332</v>
      </c>
      <c r="D300" s="345"/>
    </row>
    <row r="301" spans="1:4" s="285" customFormat="1" ht="12.75" customHeight="1">
      <c r="A301" s="286"/>
      <c r="B301" s="352" t="s">
        <v>1649</v>
      </c>
      <c r="C301" s="353" t="s">
        <v>1333</v>
      </c>
      <c r="D301" s="345"/>
    </row>
    <row r="302" spans="1:4" s="285" customFormat="1" ht="12.75" customHeight="1">
      <c r="A302" s="286"/>
      <c r="B302" s="352" t="s">
        <v>1650</v>
      </c>
      <c r="C302" s="353" t="s">
        <v>1334</v>
      </c>
      <c r="D302" s="345"/>
    </row>
    <row r="303" spans="1:4" s="285" customFormat="1" ht="12.75" customHeight="1">
      <c r="A303" s="286"/>
      <c r="B303" s="352" t="s">
        <v>1651</v>
      </c>
      <c r="C303" s="353" t="s">
        <v>1335</v>
      </c>
      <c r="D303" s="345"/>
    </row>
    <row r="304" spans="1:4" s="285" customFormat="1" ht="12.75" customHeight="1">
      <c r="A304" s="286"/>
      <c r="B304" s="352" t="s">
        <v>1652</v>
      </c>
      <c r="C304" s="353" t="s">
        <v>1336</v>
      </c>
      <c r="D304" s="345"/>
    </row>
    <row r="305" spans="1:4" s="285" customFormat="1" ht="12.75" customHeight="1">
      <c r="A305" s="286"/>
      <c r="B305" s="352" t="s">
        <v>1653</v>
      </c>
      <c r="C305" s="353" t="s">
        <v>1337</v>
      </c>
      <c r="D305" s="345"/>
    </row>
    <row r="306" spans="1:4" s="285" customFormat="1" ht="12.75" customHeight="1">
      <c r="A306" s="286"/>
      <c r="B306" s="352" t="s">
        <v>1654</v>
      </c>
      <c r="C306" s="353" t="s">
        <v>1338</v>
      </c>
      <c r="D306" s="345"/>
    </row>
    <row r="307" spans="1:4" s="285" customFormat="1" ht="12.75" customHeight="1">
      <c r="A307" s="286"/>
      <c r="B307" s="352" t="s">
        <v>1655</v>
      </c>
      <c r="C307" s="353" t="s">
        <v>1339</v>
      </c>
      <c r="D307" s="345"/>
    </row>
    <row r="308" spans="1:4" s="285" customFormat="1" ht="12.75" customHeight="1">
      <c r="A308" s="286"/>
      <c r="B308" s="352" t="s">
        <v>1656</v>
      </c>
      <c r="C308" s="353" t="s">
        <v>1340</v>
      </c>
      <c r="D308" s="345"/>
    </row>
    <row r="309" spans="1:4" s="285" customFormat="1" ht="12.75" customHeight="1">
      <c r="A309" s="286"/>
      <c r="B309" s="352" t="s">
        <v>1657</v>
      </c>
      <c r="C309" s="353" t="s">
        <v>1341</v>
      </c>
      <c r="D309" s="345"/>
    </row>
    <row r="310" spans="1:4" s="285" customFormat="1" ht="12.75">
      <c r="A310" s="286"/>
      <c r="B310" s="352" t="s">
        <v>1658</v>
      </c>
      <c r="C310" s="353" t="s">
        <v>1342</v>
      </c>
      <c r="D310" s="345"/>
    </row>
    <row r="311" spans="1:4" s="285" customFormat="1" ht="12.75">
      <c r="A311" s="286"/>
      <c r="B311" s="352" t="s">
        <v>1659</v>
      </c>
      <c r="C311" s="353" t="s">
        <v>1343</v>
      </c>
      <c r="D311" s="345"/>
    </row>
    <row r="312" spans="1:4" s="285" customFormat="1" ht="12.75">
      <c r="A312" s="286"/>
      <c r="B312" s="352" t="s">
        <v>1660</v>
      </c>
      <c r="C312" s="353" t="s">
        <v>1344</v>
      </c>
      <c r="D312" s="345"/>
    </row>
    <row r="313" spans="1:4" s="285" customFormat="1" ht="12.75">
      <c r="A313" s="286"/>
      <c r="B313" s="352" t="s">
        <v>1661</v>
      </c>
      <c r="C313" s="353" t="s">
        <v>1345</v>
      </c>
      <c r="D313" s="345"/>
    </row>
    <row r="314" spans="1:4" s="285" customFormat="1" ht="12.75">
      <c r="A314" s="286"/>
      <c r="B314" s="352" t="s">
        <v>1662</v>
      </c>
      <c r="C314" s="353" t="s">
        <v>1346</v>
      </c>
      <c r="D314" s="345"/>
    </row>
    <row r="315" spans="1:4" s="285" customFormat="1" ht="12.75">
      <c r="A315" s="286"/>
      <c r="B315" s="352" t="s">
        <v>1663</v>
      </c>
      <c r="C315" s="353" t="s">
        <v>1347</v>
      </c>
      <c r="D315" s="345"/>
    </row>
    <row r="316" spans="1:4" s="285" customFormat="1" ht="12.75">
      <c r="A316" s="286"/>
      <c r="B316" s="352" t="s">
        <v>1664</v>
      </c>
      <c r="C316" s="353" t="s">
        <v>1348</v>
      </c>
      <c r="D316" s="345"/>
    </row>
    <row r="317" spans="1:4" s="285" customFormat="1" ht="12.75">
      <c r="A317" s="286"/>
      <c r="B317" s="352" t="s">
        <v>1665</v>
      </c>
      <c r="C317" s="353" t="s">
        <v>1349</v>
      </c>
      <c r="D317" s="345"/>
    </row>
    <row r="318" spans="1:4" s="285" customFormat="1" ht="12.75">
      <c r="A318" s="286"/>
      <c r="B318" s="352" t="s">
        <v>1666</v>
      </c>
      <c r="C318" s="353" t="s">
        <v>1350</v>
      </c>
      <c r="D318" s="345"/>
    </row>
    <row r="319" spans="1:4" s="285" customFormat="1" ht="12.75">
      <c r="A319" s="286"/>
      <c r="B319" s="352" t="s">
        <v>1667</v>
      </c>
      <c r="C319" s="353" t="s">
        <v>1351</v>
      </c>
      <c r="D319" s="345"/>
    </row>
    <row r="320" spans="1:4" s="285" customFormat="1" ht="12.75">
      <c r="A320" s="286"/>
      <c r="B320" s="352" t="s">
        <v>1668</v>
      </c>
      <c r="C320" s="353" t="s">
        <v>1352</v>
      </c>
      <c r="D320" s="345"/>
    </row>
    <row r="321" spans="1:4" s="285" customFormat="1" ht="12.75">
      <c r="A321" s="286"/>
      <c r="B321" s="352" t="s">
        <v>1669</v>
      </c>
      <c r="C321" s="353" t="s">
        <v>1353</v>
      </c>
      <c r="D321" s="345"/>
    </row>
    <row r="322" spans="1:4" s="285" customFormat="1" ht="12.75">
      <c r="A322" s="286"/>
      <c r="B322" s="352" t="s">
        <v>1670</v>
      </c>
      <c r="C322" s="353" t="s">
        <v>1354</v>
      </c>
      <c r="D322" s="345"/>
    </row>
    <row r="323" spans="1:4" s="285" customFormat="1" ht="12.75">
      <c r="A323" s="286"/>
      <c r="B323" s="352" t="s">
        <v>1671</v>
      </c>
      <c r="C323" s="353" t="s">
        <v>1355</v>
      </c>
      <c r="D323" s="345"/>
    </row>
    <row r="324" spans="1:4" s="285" customFormat="1" ht="12.75">
      <c r="A324" s="286"/>
      <c r="B324" s="352" t="s">
        <v>1672</v>
      </c>
      <c r="C324" s="353" t="s">
        <v>1356</v>
      </c>
      <c r="D324" s="345"/>
    </row>
    <row r="325" spans="1:4" s="285" customFormat="1" ht="12.75">
      <c r="A325" s="286"/>
      <c r="B325" s="352" t="s">
        <v>1673</v>
      </c>
      <c r="C325" s="353" t="s">
        <v>1357</v>
      </c>
      <c r="D325" s="345"/>
    </row>
    <row r="326" spans="1:4" s="285" customFormat="1" ht="12.75">
      <c r="A326" s="286"/>
      <c r="B326" s="352" t="s">
        <v>1674</v>
      </c>
      <c r="C326" s="353" t="s">
        <v>1358</v>
      </c>
      <c r="D326" s="345"/>
    </row>
    <row r="327" spans="1:4" s="285" customFormat="1" ht="12.75">
      <c r="A327" s="286"/>
      <c r="B327" s="352" t="s">
        <v>1675</v>
      </c>
      <c r="C327" s="353" t="s">
        <v>1359</v>
      </c>
      <c r="D327" s="345"/>
    </row>
    <row r="328" spans="1:4" s="285" customFormat="1" ht="12.75">
      <c r="A328" s="286"/>
      <c r="B328" s="352" t="s">
        <v>1676</v>
      </c>
      <c r="C328" s="353" t="s">
        <v>1360</v>
      </c>
      <c r="D328" s="345"/>
    </row>
    <row r="329" spans="1:4" s="285" customFormat="1" ht="12.75">
      <c r="A329" s="286"/>
      <c r="B329" s="352" t="s">
        <v>1677</v>
      </c>
      <c r="C329" s="353" t="s">
        <v>1361</v>
      </c>
      <c r="D329" s="345"/>
    </row>
    <row r="330" spans="1:4" s="285" customFormat="1" ht="12.75">
      <c r="A330" s="286"/>
      <c r="B330" s="352" t="s">
        <v>1678</v>
      </c>
      <c r="C330" s="353" t="s">
        <v>1362</v>
      </c>
      <c r="D330" s="345"/>
    </row>
    <row r="331" spans="1:4" s="285" customFormat="1" ht="12.75">
      <c r="A331" s="286"/>
      <c r="B331" s="352" t="s">
        <v>1679</v>
      </c>
      <c r="C331" s="353" t="s">
        <v>1363</v>
      </c>
      <c r="D331" s="345"/>
    </row>
    <row r="332" spans="1:4" s="285" customFormat="1" ht="12.75">
      <c r="A332" s="286"/>
      <c r="B332" s="352" t="s">
        <v>1680</v>
      </c>
      <c r="C332" s="353" t="s">
        <v>1364</v>
      </c>
      <c r="D332" s="345"/>
    </row>
    <row r="333" spans="1:4" s="285" customFormat="1" ht="12.75">
      <c r="A333" s="286"/>
      <c r="B333" s="352" t="s">
        <v>1681</v>
      </c>
      <c r="C333" s="353" t="s">
        <v>1365</v>
      </c>
      <c r="D333" s="345"/>
    </row>
    <row r="334" spans="1:4" s="285" customFormat="1" ht="12.75">
      <c r="A334" s="286"/>
      <c r="B334" s="352" t="s">
        <v>1682</v>
      </c>
      <c r="C334" s="353" t="s">
        <v>1366</v>
      </c>
      <c r="D334" s="345"/>
    </row>
    <row r="335" spans="1:4" s="285" customFormat="1" ht="12.75">
      <c r="A335" s="286"/>
      <c r="B335" s="352" t="s">
        <v>1683</v>
      </c>
      <c r="C335" s="353" t="s">
        <v>1367</v>
      </c>
      <c r="D335" s="345"/>
    </row>
    <row r="336" spans="1:4" s="285" customFormat="1" ht="12.75">
      <c r="A336" s="286"/>
      <c r="B336" s="352" t="s">
        <v>1684</v>
      </c>
      <c r="C336" s="353" t="s">
        <v>1368</v>
      </c>
      <c r="D336" s="345"/>
    </row>
    <row r="337" spans="1:4" s="285" customFormat="1" ht="12.75">
      <c r="A337" s="286"/>
      <c r="B337" s="352" t="s">
        <v>1685</v>
      </c>
      <c r="C337" s="353" t="s">
        <v>1369</v>
      </c>
      <c r="D337" s="345"/>
    </row>
    <row r="338" spans="1:4" s="285" customFormat="1" ht="12.75">
      <c r="A338" s="286"/>
      <c r="B338" s="352" t="s">
        <v>1686</v>
      </c>
      <c r="C338" s="353" t="s">
        <v>1370</v>
      </c>
      <c r="D338" s="345"/>
    </row>
    <row r="339" spans="1:4" s="285" customFormat="1" ht="12.75">
      <c r="A339" s="286"/>
      <c r="B339" s="352" t="s">
        <v>1687</v>
      </c>
      <c r="C339" s="353" t="s">
        <v>1389</v>
      </c>
      <c r="D339" s="345"/>
    </row>
    <row r="340" spans="1:4" s="285" customFormat="1" ht="12.75">
      <c r="A340" s="286"/>
      <c r="B340" s="352" t="s">
        <v>1688</v>
      </c>
      <c r="C340" s="353" t="s">
        <v>1371</v>
      </c>
      <c r="D340" s="345"/>
    </row>
    <row r="341" spans="1:4" s="285" customFormat="1" ht="12.75">
      <c r="A341" s="286"/>
      <c r="B341" s="352" t="s">
        <v>1689</v>
      </c>
      <c r="C341" s="353" t="s">
        <v>1372</v>
      </c>
      <c r="D341" s="345"/>
    </row>
    <row r="342" spans="1:4" s="285" customFormat="1" ht="12.75">
      <c r="A342" s="286"/>
      <c r="B342" s="352" t="s">
        <v>1690</v>
      </c>
      <c r="C342" s="353" t="s">
        <v>1373</v>
      </c>
      <c r="D342" s="345"/>
    </row>
    <row r="343" spans="2:4" s="285" customFormat="1" ht="12.75">
      <c r="B343" s="352" t="s">
        <v>1691</v>
      </c>
      <c r="C343" s="353" t="s">
        <v>1374</v>
      </c>
      <c r="D343" s="345"/>
    </row>
    <row r="344" spans="2:4" s="285" customFormat="1" ht="12.75">
      <c r="B344" s="352" t="s">
        <v>1692</v>
      </c>
      <c r="C344" s="353" t="s">
        <v>1375</v>
      </c>
      <c r="D344" s="345"/>
    </row>
    <row r="345" spans="2:4" s="285" customFormat="1" ht="12.75">
      <c r="B345" s="352" t="s">
        <v>1693</v>
      </c>
      <c r="C345" s="353" t="s">
        <v>1376</v>
      </c>
      <c r="D345" s="345"/>
    </row>
    <row r="346" spans="2:4" s="285" customFormat="1" ht="12.75">
      <c r="B346" s="352" t="s">
        <v>1694</v>
      </c>
      <c r="C346" s="353" t="s">
        <v>1377</v>
      </c>
      <c r="D346" s="345"/>
    </row>
    <row r="347" spans="2:4" s="285" customFormat="1" ht="12.75">
      <c r="B347" s="352" t="s">
        <v>1695</v>
      </c>
      <c r="C347" s="353" t="s">
        <v>1378</v>
      </c>
      <c r="D347" s="345"/>
    </row>
    <row r="348" spans="2:4" s="285" customFormat="1" ht="12.75">
      <c r="B348" s="352" t="s">
        <v>1696</v>
      </c>
      <c r="C348" s="353" t="s">
        <v>1379</v>
      </c>
      <c r="D348" s="345"/>
    </row>
    <row r="349" spans="2:4" s="285" customFormat="1" ht="12.75">
      <c r="B349" s="352" t="s">
        <v>1697</v>
      </c>
      <c r="C349" s="353" t="s">
        <v>1388</v>
      </c>
      <c r="D349" s="345"/>
    </row>
    <row r="350" spans="2:4" s="285" customFormat="1" ht="12.75">
      <c r="B350" s="352" t="s">
        <v>1698</v>
      </c>
      <c r="C350" s="353" t="s">
        <v>1380</v>
      </c>
      <c r="D350" s="345"/>
    </row>
    <row r="351" spans="2:4" s="285" customFormat="1" ht="12.75">
      <c r="B351" s="352" t="s">
        <v>1699</v>
      </c>
      <c r="C351" s="353" t="s">
        <v>1381</v>
      </c>
      <c r="D351" s="345"/>
    </row>
    <row r="352" spans="2:4" s="285" customFormat="1" ht="12.75">
      <c r="B352" s="352" t="s">
        <v>1700</v>
      </c>
      <c r="C352" s="353" t="s">
        <v>1382</v>
      </c>
      <c r="D352" s="345"/>
    </row>
    <row r="353" spans="2:4" s="285" customFormat="1" ht="12.75">
      <c r="B353" s="352" t="s">
        <v>1701</v>
      </c>
      <c r="C353" s="353" t="s">
        <v>1383</v>
      </c>
      <c r="D353" s="345"/>
    </row>
    <row r="354" spans="2:4" s="285" customFormat="1" ht="12.75">
      <c r="B354" s="352" t="s">
        <v>1702</v>
      </c>
      <c r="C354" s="353" t="s">
        <v>1384</v>
      </c>
      <c r="D354" s="345"/>
    </row>
    <row r="355" spans="2:4" s="285" customFormat="1" ht="12.75">
      <c r="B355" s="352" t="s">
        <v>1703</v>
      </c>
      <c r="C355" s="353" t="s">
        <v>1385</v>
      </c>
      <c r="D355" s="345"/>
    </row>
    <row r="356" spans="2:4" s="285" customFormat="1" ht="12.75">
      <c r="B356" s="352" t="s">
        <v>1704</v>
      </c>
      <c r="C356" s="353" t="s">
        <v>1386</v>
      </c>
      <c r="D356" s="345"/>
    </row>
    <row r="357" spans="2:4" s="285" customFormat="1" ht="12.75">
      <c r="B357" s="352" t="s">
        <v>1705</v>
      </c>
      <c r="C357" s="353" t="s">
        <v>1709</v>
      </c>
      <c r="D357" s="345"/>
    </row>
    <row r="358" spans="2:4" s="285" customFormat="1" ht="12.75">
      <c r="B358" s="352" t="s">
        <v>1706</v>
      </c>
      <c r="C358" s="353" t="s">
        <v>1387</v>
      </c>
      <c r="D358" s="345"/>
    </row>
    <row r="359" spans="1:7" s="291" customFormat="1" ht="14.25" customHeight="1" thickBot="1">
      <c r="A359" s="287"/>
      <c r="B359" s="301"/>
      <c r="C359" s="302" t="s">
        <v>1034</v>
      </c>
      <c r="D359" s="303">
        <f>SUM(D13:D358)</f>
        <v>0</v>
      </c>
      <c r="E359" s="289"/>
      <c r="F359" s="290"/>
      <c r="G359" s="289"/>
    </row>
    <row r="360" spans="1:7" s="291" customFormat="1" ht="14.25" customHeight="1">
      <c r="A360" s="287"/>
      <c r="B360" s="288"/>
      <c r="C360" s="289"/>
      <c r="D360" s="289"/>
      <c r="E360" s="289"/>
      <c r="F360" s="290"/>
      <c r="G360" s="289"/>
    </row>
    <row r="361" spans="1:7" s="291" customFormat="1" ht="14.25" customHeight="1">
      <c r="A361" s="287"/>
      <c r="B361" s="288"/>
      <c r="C361" s="289"/>
      <c r="D361" s="289"/>
      <c r="E361" s="289"/>
      <c r="F361" s="290"/>
      <c r="G361" s="289"/>
    </row>
    <row r="362" s="291" customFormat="1" ht="12.75">
      <c r="A362" s="292"/>
    </row>
    <row r="363" s="291" customFormat="1" ht="55.5" customHeight="1"/>
    <row r="364" spans="1:5" s="291" customFormat="1" ht="12.75">
      <c r="A364" s="293" t="s">
        <v>1019</v>
      </c>
      <c r="B364" s="293"/>
      <c r="C364" s="294"/>
      <c r="D364" s="295" t="s">
        <v>1022</v>
      </c>
      <c r="E364" s="294"/>
    </row>
    <row r="365" spans="1:5" ht="18" customHeight="1">
      <c r="A365" s="165" t="s">
        <v>312</v>
      </c>
      <c r="C365" s="165"/>
      <c r="D365" s="278" t="s">
        <v>1020</v>
      </c>
      <c r="E365" s="166"/>
    </row>
  </sheetData>
  <sheetProtection password="CB01" sheet="1" objects="1" scenarios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1">
      <formula1>0</formula1>
    </dataValidation>
  </dataValidations>
  <printOptions/>
  <pageMargins left="0.498031496" right="0.498031496" top="0.734251969" bottom="0.877952756" header="0.511811023622047" footer="0.748031496062992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G284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67.140625" style="106" customWidth="1"/>
    <col min="4" max="4" width="21.57421875" style="106" customWidth="1"/>
    <col min="5" max="5" width="32.57421875" style="106" customWidth="1"/>
    <col min="6" max="6" width="0.13671875" style="106" customWidth="1"/>
    <col min="7" max="7" width="0.9921875" style="106" customWidth="1"/>
    <col min="8" max="8" width="9.140625" style="106" customWidth="1"/>
    <col min="9" max="16384" width="9.140625" style="106" customWidth="1"/>
  </cols>
  <sheetData>
    <row r="1" spans="1:4" ht="12.75">
      <c r="A1" s="104" t="s">
        <v>72</v>
      </c>
      <c r="B1" s="105"/>
      <c r="D1" s="159" t="s">
        <v>1040</v>
      </c>
    </row>
    <row r="2" spans="1:7" ht="12.75">
      <c r="A2" s="104" t="s">
        <v>400</v>
      </c>
      <c r="B2" s="105"/>
      <c r="G2" s="159"/>
    </row>
    <row r="3" spans="1:2" ht="12.75">
      <c r="A3" s="104" t="s">
        <v>474</v>
      </c>
      <c r="B3" s="105"/>
    </row>
    <row r="4" spans="1:2" ht="6.75" customHeight="1">
      <c r="A4" s="104"/>
      <c r="B4" s="105"/>
    </row>
    <row r="5" spans="1:7" ht="6.75" customHeight="1">
      <c r="A5" s="410"/>
      <c r="B5" s="410"/>
      <c r="C5" s="410"/>
      <c r="D5" s="410"/>
      <c r="E5" s="410"/>
      <c r="F5" s="410"/>
      <c r="G5" s="41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00206006 ДЗ ЖАБАЉ</v>
      </c>
      <c r="B8" s="113"/>
    </row>
    <row r="9" ht="15.75" customHeight="1">
      <c r="A9" s="129"/>
    </row>
    <row r="10" spans="1:7" ht="47.25" customHeight="1">
      <c r="A10" s="415" t="s">
        <v>1722</v>
      </c>
      <c r="B10" s="415"/>
      <c r="C10" s="415"/>
      <c r="D10" s="415"/>
      <c r="E10" s="162"/>
      <c r="F10" s="162"/>
      <c r="G10" s="162"/>
    </row>
    <row r="12" ht="13.5" thickBot="1">
      <c r="D12" s="269" t="s">
        <v>933</v>
      </c>
    </row>
    <row r="13" spans="1:4" ht="12.75">
      <c r="A13" s="419" t="s">
        <v>533</v>
      </c>
      <c r="B13" s="421" t="s">
        <v>534</v>
      </c>
      <c r="C13" s="421" t="s">
        <v>535</v>
      </c>
      <c r="D13" s="423" t="s">
        <v>1017</v>
      </c>
    </row>
    <row r="14" spans="1:4" ht="12.75">
      <c r="A14" s="420"/>
      <c r="B14" s="422"/>
      <c r="C14" s="422"/>
      <c r="D14" s="424"/>
    </row>
    <row r="15" spans="1:4" ht="12.75">
      <c r="A15" s="420"/>
      <c r="B15" s="422"/>
      <c r="C15" s="422"/>
      <c r="D15" s="424"/>
    </row>
    <row r="16" spans="1:4" ht="12.75">
      <c r="A16" s="304">
        <v>1</v>
      </c>
      <c r="B16" s="305">
        <v>2</v>
      </c>
      <c r="C16" s="305">
        <v>3</v>
      </c>
      <c r="D16" s="306">
        <v>4</v>
      </c>
    </row>
    <row r="17" spans="1:4" ht="12.75">
      <c r="A17" s="307">
        <v>5172</v>
      </c>
      <c r="B17" s="305"/>
      <c r="C17" s="308" t="s">
        <v>803</v>
      </c>
      <c r="D17" s="309">
        <f>D18+D186</f>
        <v>0</v>
      </c>
    </row>
    <row r="18" spans="1:4" ht="12.75">
      <c r="A18" s="307">
        <v>5173</v>
      </c>
      <c r="B18" s="305">
        <v>400000</v>
      </c>
      <c r="C18" s="308" t="s">
        <v>804</v>
      </c>
      <c r="D18" s="309">
        <f>D19+D41+D86+D101+D125+D138+D154+D169</f>
        <v>0</v>
      </c>
    </row>
    <row r="19" spans="1:4" ht="14.25" customHeight="1">
      <c r="A19" s="307">
        <v>5174</v>
      </c>
      <c r="B19" s="305">
        <v>410000</v>
      </c>
      <c r="C19" s="308" t="s">
        <v>805</v>
      </c>
      <c r="D19" s="309">
        <f>D20+D22+D26+D28+D33+D35+D37+D39</f>
        <v>0</v>
      </c>
    </row>
    <row r="20" spans="1:4" ht="12.75">
      <c r="A20" s="307">
        <v>5175</v>
      </c>
      <c r="B20" s="305">
        <v>411000</v>
      </c>
      <c r="C20" s="308" t="s">
        <v>806</v>
      </c>
      <c r="D20" s="309">
        <f>D21</f>
        <v>0</v>
      </c>
    </row>
    <row r="21" spans="1:4" ht="12.75">
      <c r="A21" s="310">
        <v>5176</v>
      </c>
      <c r="B21" s="311">
        <v>411100</v>
      </c>
      <c r="C21" s="312" t="s">
        <v>382</v>
      </c>
      <c r="D21" s="313"/>
    </row>
    <row r="22" spans="1:4" ht="12.75">
      <c r="A22" s="307">
        <v>5177</v>
      </c>
      <c r="B22" s="305">
        <v>412000</v>
      </c>
      <c r="C22" s="308" t="s">
        <v>807</v>
      </c>
      <c r="D22" s="309">
        <f>SUM(D23:D25)</f>
        <v>0</v>
      </c>
    </row>
    <row r="23" spans="1:4" ht="12.75">
      <c r="A23" s="310">
        <v>5178</v>
      </c>
      <c r="B23" s="311">
        <v>412100</v>
      </c>
      <c r="C23" s="312" t="s">
        <v>808</v>
      </c>
      <c r="D23" s="313"/>
    </row>
    <row r="24" spans="1:4" ht="12.75">
      <c r="A24" s="310">
        <v>5179</v>
      </c>
      <c r="B24" s="311">
        <v>412200</v>
      </c>
      <c r="C24" s="312" t="s">
        <v>17</v>
      </c>
      <c r="D24" s="313"/>
    </row>
    <row r="25" spans="1:4" ht="12.75">
      <c r="A25" s="310">
        <v>5180</v>
      </c>
      <c r="B25" s="311">
        <v>412300</v>
      </c>
      <c r="C25" s="312" t="s">
        <v>18</v>
      </c>
      <c r="D25" s="313"/>
    </row>
    <row r="26" spans="1:4" ht="12.75">
      <c r="A26" s="307">
        <v>5181</v>
      </c>
      <c r="B26" s="305">
        <v>413000</v>
      </c>
      <c r="C26" s="308" t="s">
        <v>809</v>
      </c>
      <c r="D26" s="309">
        <f>D27</f>
        <v>0</v>
      </c>
    </row>
    <row r="27" spans="1:4" ht="12.75">
      <c r="A27" s="310">
        <v>5182</v>
      </c>
      <c r="B27" s="311">
        <v>413100</v>
      </c>
      <c r="C27" s="312" t="s">
        <v>19</v>
      </c>
      <c r="D27" s="313"/>
    </row>
    <row r="28" spans="1:4" ht="12.75">
      <c r="A28" s="307">
        <v>5183</v>
      </c>
      <c r="B28" s="305">
        <v>414000</v>
      </c>
      <c r="C28" s="308" t="s">
        <v>810</v>
      </c>
      <c r="D28" s="309">
        <f>SUM(D29:D32)</f>
        <v>0</v>
      </c>
    </row>
    <row r="29" spans="1:4" ht="12.75">
      <c r="A29" s="310">
        <v>5184</v>
      </c>
      <c r="B29" s="311">
        <v>414100</v>
      </c>
      <c r="C29" s="312" t="s">
        <v>383</v>
      </c>
      <c r="D29" s="313"/>
    </row>
    <row r="30" spans="1:4" ht="12.75">
      <c r="A30" s="310">
        <v>5185</v>
      </c>
      <c r="B30" s="311">
        <v>414200</v>
      </c>
      <c r="C30" s="312" t="s">
        <v>10</v>
      </c>
      <c r="D30" s="313"/>
    </row>
    <row r="31" spans="1:4" ht="12.75">
      <c r="A31" s="310">
        <v>5186</v>
      </c>
      <c r="B31" s="311">
        <v>414300</v>
      </c>
      <c r="C31" s="312" t="s">
        <v>11</v>
      </c>
      <c r="D31" s="313"/>
    </row>
    <row r="32" spans="1:4" ht="24">
      <c r="A32" s="310">
        <v>5187</v>
      </c>
      <c r="B32" s="311">
        <v>414400</v>
      </c>
      <c r="C32" s="312" t="s">
        <v>589</v>
      </c>
      <c r="D32" s="313"/>
    </row>
    <row r="33" spans="1:4" ht="12.75">
      <c r="A33" s="307">
        <v>5188</v>
      </c>
      <c r="B33" s="305">
        <v>415000</v>
      </c>
      <c r="C33" s="308" t="s">
        <v>811</v>
      </c>
      <c r="D33" s="309">
        <f>D34</f>
        <v>0</v>
      </c>
    </row>
    <row r="34" spans="1:4" ht="12.75">
      <c r="A34" s="310">
        <v>5189</v>
      </c>
      <c r="B34" s="311">
        <v>415100</v>
      </c>
      <c r="C34" s="312" t="s">
        <v>590</v>
      </c>
      <c r="D34" s="313"/>
    </row>
    <row r="35" spans="1:4" ht="12.75">
      <c r="A35" s="307">
        <v>5190</v>
      </c>
      <c r="B35" s="305">
        <v>416000</v>
      </c>
      <c r="C35" s="308" t="s">
        <v>812</v>
      </c>
      <c r="D35" s="309">
        <f>D36</f>
        <v>0</v>
      </c>
    </row>
    <row r="36" spans="1:4" ht="12.75">
      <c r="A36" s="310">
        <v>5191</v>
      </c>
      <c r="B36" s="311">
        <v>416100</v>
      </c>
      <c r="C36" s="312" t="s">
        <v>591</v>
      </c>
      <c r="D36" s="313"/>
    </row>
    <row r="37" spans="1:4" ht="12.75">
      <c r="A37" s="307">
        <v>5192</v>
      </c>
      <c r="B37" s="305">
        <v>417000</v>
      </c>
      <c r="C37" s="308" t="s">
        <v>813</v>
      </c>
      <c r="D37" s="309">
        <f>D38</f>
        <v>0</v>
      </c>
    </row>
    <row r="38" spans="1:4" ht="12.75">
      <c r="A38" s="310">
        <v>5193</v>
      </c>
      <c r="B38" s="311">
        <v>417100</v>
      </c>
      <c r="C38" s="312" t="s">
        <v>13</v>
      </c>
      <c r="D38" s="313"/>
    </row>
    <row r="39" spans="1:4" ht="12.75">
      <c r="A39" s="307">
        <v>5194</v>
      </c>
      <c r="B39" s="305">
        <v>418000</v>
      </c>
      <c r="C39" s="308" t="s">
        <v>814</v>
      </c>
      <c r="D39" s="309">
        <f>D40</f>
        <v>0</v>
      </c>
    </row>
    <row r="40" spans="1:4" ht="12.75">
      <c r="A40" s="310">
        <v>5195</v>
      </c>
      <c r="B40" s="311">
        <v>418100</v>
      </c>
      <c r="C40" s="312" t="s">
        <v>12</v>
      </c>
      <c r="D40" s="313"/>
    </row>
    <row r="41" spans="1:4" ht="12.75">
      <c r="A41" s="307">
        <v>5196</v>
      </c>
      <c r="B41" s="305">
        <v>420000</v>
      </c>
      <c r="C41" s="308" t="s">
        <v>815</v>
      </c>
      <c r="D41" s="309">
        <f>D42+D50+D56+D65+D73+D76</f>
        <v>0</v>
      </c>
    </row>
    <row r="42" spans="1:4" ht="12.75">
      <c r="A42" s="307">
        <v>5197</v>
      </c>
      <c r="B42" s="305">
        <v>421000</v>
      </c>
      <c r="C42" s="308" t="s">
        <v>816</v>
      </c>
      <c r="D42" s="309">
        <f>SUM(D43:D49)</f>
        <v>0</v>
      </c>
    </row>
    <row r="43" spans="1:4" ht="12.75">
      <c r="A43" s="310">
        <v>5198</v>
      </c>
      <c r="B43" s="311">
        <v>421100</v>
      </c>
      <c r="C43" s="312" t="s">
        <v>14</v>
      </c>
      <c r="D43" s="313"/>
    </row>
    <row r="44" spans="1:4" ht="12.75">
      <c r="A44" s="310">
        <v>5199</v>
      </c>
      <c r="B44" s="311">
        <v>421200</v>
      </c>
      <c r="C44" s="312" t="s">
        <v>15</v>
      </c>
      <c r="D44" s="313"/>
    </row>
    <row r="45" spans="1:4" ht="12.75">
      <c r="A45" s="310">
        <v>5200</v>
      </c>
      <c r="B45" s="311">
        <v>421300</v>
      </c>
      <c r="C45" s="312" t="s">
        <v>16</v>
      </c>
      <c r="D45" s="313"/>
    </row>
    <row r="46" spans="1:4" ht="12.75">
      <c r="A46" s="310">
        <v>5201</v>
      </c>
      <c r="B46" s="311">
        <v>421400</v>
      </c>
      <c r="C46" s="312" t="s">
        <v>64</v>
      </c>
      <c r="D46" s="313"/>
    </row>
    <row r="47" spans="1:4" ht="12.75">
      <c r="A47" s="310">
        <v>5202</v>
      </c>
      <c r="B47" s="311">
        <v>421500</v>
      </c>
      <c r="C47" s="312" t="s">
        <v>65</v>
      </c>
      <c r="D47" s="313"/>
    </row>
    <row r="48" spans="1:4" ht="12.75">
      <c r="A48" s="310">
        <v>5203</v>
      </c>
      <c r="B48" s="311">
        <v>421600</v>
      </c>
      <c r="C48" s="312" t="s">
        <v>66</v>
      </c>
      <c r="D48" s="313"/>
    </row>
    <row r="49" spans="1:4" ht="12.75">
      <c r="A49" s="310">
        <v>5204</v>
      </c>
      <c r="B49" s="311">
        <v>421900</v>
      </c>
      <c r="C49" s="312" t="s">
        <v>580</v>
      </c>
      <c r="D49" s="313"/>
    </row>
    <row r="50" spans="1:4" ht="12.75">
      <c r="A50" s="307">
        <v>5205</v>
      </c>
      <c r="B50" s="305">
        <v>422000</v>
      </c>
      <c r="C50" s="308" t="s">
        <v>817</v>
      </c>
      <c r="D50" s="309">
        <f>SUM(D51:D55)</f>
        <v>0</v>
      </c>
    </row>
    <row r="51" spans="1:4" ht="12.75">
      <c r="A51" s="310">
        <v>5206</v>
      </c>
      <c r="B51" s="311">
        <v>422100</v>
      </c>
      <c r="C51" s="312" t="s">
        <v>8</v>
      </c>
      <c r="D51" s="313"/>
    </row>
    <row r="52" spans="1:4" ht="12.75">
      <c r="A52" s="310">
        <v>5207</v>
      </c>
      <c r="B52" s="311">
        <v>422200</v>
      </c>
      <c r="C52" s="312" t="s">
        <v>319</v>
      </c>
      <c r="D52" s="313"/>
    </row>
    <row r="53" spans="1:4" ht="12.75">
      <c r="A53" s="310">
        <v>5208</v>
      </c>
      <c r="B53" s="311">
        <v>422300</v>
      </c>
      <c r="C53" s="312" t="s">
        <v>320</v>
      </c>
      <c r="D53" s="313"/>
    </row>
    <row r="54" spans="1:4" ht="12.75">
      <c r="A54" s="310">
        <v>5209</v>
      </c>
      <c r="B54" s="311">
        <v>422400</v>
      </c>
      <c r="C54" s="312" t="s">
        <v>592</v>
      </c>
      <c r="D54" s="313"/>
    </row>
    <row r="55" spans="1:4" ht="12.75">
      <c r="A55" s="310">
        <v>5210</v>
      </c>
      <c r="B55" s="311">
        <v>422900</v>
      </c>
      <c r="C55" s="312" t="s">
        <v>321</v>
      </c>
      <c r="D55" s="313"/>
    </row>
    <row r="56" spans="1:4" ht="12.75">
      <c r="A56" s="307">
        <v>5211</v>
      </c>
      <c r="B56" s="305">
        <v>423000</v>
      </c>
      <c r="C56" s="308" t="s">
        <v>818</v>
      </c>
      <c r="D56" s="309">
        <f>SUM(D57:D64)</f>
        <v>0</v>
      </c>
    </row>
    <row r="57" spans="1:4" ht="12.75">
      <c r="A57" s="310">
        <v>5212</v>
      </c>
      <c r="B57" s="311">
        <v>423100</v>
      </c>
      <c r="C57" s="312" t="s">
        <v>322</v>
      </c>
      <c r="D57" s="313"/>
    </row>
    <row r="58" spans="1:4" ht="12.75">
      <c r="A58" s="310">
        <v>5213</v>
      </c>
      <c r="B58" s="311">
        <v>423200</v>
      </c>
      <c r="C58" s="312" t="s">
        <v>323</v>
      </c>
      <c r="D58" s="313"/>
    </row>
    <row r="59" spans="1:4" ht="12.75">
      <c r="A59" s="310">
        <v>5214</v>
      </c>
      <c r="B59" s="311">
        <v>423300</v>
      </c>
      <c r="C59" s="312" t="s">
        <v>324</v>
      </c>
      <c r="D59" s="313"/>
    </row>
    <row r="60" spans="1:4" ht="12.75">
      <c r="A60" s="310">
        <v>5215</v>
      </c>
      <c r="B60" s="311">
        <v>423400</v>
      </c>
      <c r="C60" s="312" t="s">
        <v>621</v>
      </c>
      <c r="D60" s="313"/>
    </row>
    <row r="61" spans="1:4" ht="12.75">
      <c r="A61" s="310">
        <v>5216</v>
      </c>
      <c r="B61" s="311">
        <v>423500</v>
      </c>
      <c r="C61" s="312" t="s">
        <v>347</v>
      </c>
      <c r="D61" s="313"/>
    </row>
    <row r="62" spans="1:4" ht="12.75">
      <c r="A62" s="310">
        <v>5217</v>
      </c>
      <c r="B62" s="311">
        <v>423600</v>
      </c>
      <c r="C62" s="312" t="s">
        <v>637</v>
      </c>
      <c r="D62" s="313"/>
    </row>
    <row r="63" spans="1:4" ht="12.75">
      <c r="A63" s="310">
        <v>5218</v>
      </c>
      <c r="B63" s="311">
        <v>423700</v>
      </c>
      <c r="C63" s="312" t="s">
        <v>638</v>
      </c>
      <c r="D63" s="313"/>
    </row>
    <row r="64" spans="1:4" ht="12.75">
      <c r="A64" s="310">
        <v>5219</v>
      </c>
      <c r="B64" s="311">
        <v>423900</v>
      </c>
      <c r="C64" s="312" t="s">
        <v>639</v>
      </c>
      <c r="D64" s="313"/>
    </row>
    <row r="65" spans="1:4" ht="12.75">
      <c r="A65" s="307">
        <v>5220</v>
      </c>
      <c r="B65" s="305">
        <v>424000</v>
      </c>
      <c r="C65" s="308" t="s">
        <v>819</v>
      </c>
      <c r="D65" s="309">
        <f>SUM(D66:D72)</f>
        <v>0</v>
      </c>
    </row>
    <row r="66" spans="1:4" ht="12.75">
      <c r="A66" s="310">
        <v>5221</v>
      </c>
      <c r="B66" s="311">
        <v>424100</v>
      </c>
      <c r="C66" s="312" t="s">
        <v>640</v>
      </c>
      <c r="D66" s="313"/>
    </row>
    <row r="67" spans="1:4" ht="12.75">
      <c r="A67" s="310">
        <v>5222</v>
      </c>
      <c r="B67" s="311">
        <v>424200</v>
      </c>
      <c r="C67" s="312" t="s">
        <v>641</v>
      </c>
      <c r="D67" s="313"/>
    </row>
    <row r="68" spans="1:4" ht="12.75">
      <c r="A68" s="310">
        <v>5223</v>
      </c>
      <c r="B68" s="311">
        <v>424300</v>
      </c>
      <c r="C68" s="312" t="s">
        <v>642</v>
      </c>
      <c r="D68" s="313"/>
    </row>
    <row r="69" spans="1:4" ht="12.75">
      <c r="A69" s="310">
        <v>5224</v>
      </c>
      <c r="B69" s="311">
        <v>424400</v>
      </c>
      <c r="C69" s="312" t="s">
        <v>496</v>
      </c>
      <c r="D69" s="313"/>
    </row>
    <row r="70" spans="1:4" ht="12.75">
      <c r="A70" s="310">
        <v>5225</v>
      </c>
      <c r="B70" s="311">
        <v>424500</v>
      </c>
      <c r="C70" s="312" t="s">
        <v>497</v>
      </c>
      <c r="D70" s="313"/>
    </row>
    <row r="71" spans="1:4" ht="12.75">
      <c r="A71" s="310">
        <v>5226</v>
      </c>
      <c r="B71" s="311">
        <v>424600</v>
      </c>
      <c r="C71" s="312" t="s">
        <v>366</v>
      </c>
      <c r="D71" s="313"/>
    </row>
    <row r="72" spans="1:4" ht="12.75">
      <c r="A72" s="310">
        <v>5227</v>
      </c>
      <c r="B72" s="311">
        <v>424900</v>
      </c>
      <c r="C72" s="312" t="s">
        <v>367</v>
      </c>
      <c r="D72" s="313"/>
    </row>
    <row r="73" spans="1:4" ht="12.75">
      <c r="A73" s="307">
        <v>5228</v>
      </c>
      <c r="B73" s="305">
        <v>425000</v>
      </c>
      <c r="C73" s="308" t="s">
        <v>820</v>
      </c>
      <c r="D73" s="309">
        <f>D74+D75</f>
        <v>0</v>
      </c>
    </row>
    <row r="74" spans="1:4" ht="12.75">
      <c r="A74" s="310">
        <v>5229</v>
      </c>
      <c r="B74" s="311">
        <v>425100</v>
      </c>
      <c r="C74" s="312" t="s">
        <v>96</v>
      </c>
      <c r="D74" s="313"/>
    </row>
    <row r="75" spans="1:4" ht="12.75">
      <c r="A75" s="310">
        <v>5230</v>
      </c>
      <c r="B75" s="311">
        <v>425200</v>
      </c>
      <c r="C75" s="312" t="s">
        <v>97</v>
      </c>
      <c r="D75" s="313"/>
    </row>
    <row r="76" spans="1:4" ht="12.75">
      <c r="A76" s="307">
        <v>5231</v>
      </c>
      <c r="B76" s="305">
        <v>426000</v>
      </c>
      <c r="C76" s="308" t="s">
        <v>821</v>
      </c>
      <c r="D76" s="309">
        <f>SUM(D77:D85)</f>
        <v>0</v>
      </c>
    </row>
    <row r="77" spans="1:4" ht="12.75">
      <c r="A77" s="310">
        <v>5232</v>
      </c>
      <c r="B77" s="311">
        <v>426100</v>
      </c>
      <c r="C77" s="312" t="s">
        <v>98</v>
      </c>
      <c r="D77" s="313"/>
    </row>
    <row r="78" spans="1:4" ht="12.75">
      <c r="A78" s="310">
        <v>5233</v>
      </c>
      <c r="B78" s="311">
        <v>426200</v>
      </c>
      <c r="C78" s="312" t="s">
        <v>822</v>
      </c>
      <c r="D78" s="313"/>
    </row>
    <row r="79" spans="1:4" ht="12.75">
      <c r="A79" s="310">
        <v>5234</v>
      </c>
      <c r="B79" s="311">
        <v>426300</v>
      </c>
      <c r="C79" s="312" t="s">
        <v>99</v>
      </c>
      <c r="D79" s="313"/>
    </row>
    <row r="80" spans="1:4" ht="12.75">
      <c r="A80" s="310">
        <v>5235</v>
      </c>
      <c r="B80" s="311">
        <v>426400</v>
      </c>
      <c r="C80" s="312" t="s">
        <v>100</v>
      </c>
      <c r="D80" s="313"/>
    </row>
    <row r="81" spans="1:4" ht="12.75">
      <c r="A81" s="310">
        <v>5236</v>
      </c>
      <c r="B81" s="311">
        <v>426500</v>
      </c>
      <c r="C81" s="312" t="s">
        <v>519</v>
      </c>
      <c r="D81" s="313"/>
    </row>
    <row r="82" spans="1:4" ht="12.75">
      <c r="A82" s="310">
        <v>5237</v>
      </c>
      <c r="B82" s="311">
        <v>426600</v>
      </c>
      <c r="C82" s="312" t="s">
        <v>520</v>
      </c>
      <c r="D82" s="313"/>
    </row>
    <row r="83" spans="1:4" ht="12.75">
      <c r="A83" s="310">
        <v>5238</v>
      </c>
      <c r="B83" s="311">
        <v>426700</v>
      </c>
      <c r="C83" s="312" t="s">
        <v>521</v>
      </c>
      <c r="D83" s="313"/>
    </row>
    <row r="84" spans="1:4" ht="12.75">
      <c r="A84" s="310">
        <v>5239</v>
      </c>
      <c r="B84" s="311">
        <v>426800</v>
      </c>
      <c r="C84" s="312" t="s">
        <v>376</v>
      </c>
      <c r="D84" s="313"/>
    </row>
    <row r="85" spans="1:4" ht="12.75">
      <c r="A85" s="310">
        <v>5240</v>
      </c>
      <c r="B85" s="311">
        <v>426900</v>
      </c>
      <c r="C85" s="312" t="s">
        <v>522</v>
      </c>
      <c r="D85" s="313"/>
    </row>
    <row r="86" spans="1:4" ht="24">
      <c r="A86" s="307">
        <v>5241</v>
      </c>
      <c r="B86" s="305">
        <v>430000</v>
      </c>
      <c r="C86" s="308" t="s">
        <v>823</v>
      </c>
      <c r="D86" s="309">
        <f>D87+D91+D93+D95+D99</f>
        <v>0</v>
      </c>
    </row>
    <row r="87" spans="1:4" ht="12.75">
      <c r="A87" s="307">
        <v>5242</v>
      </c>
      <c r="B87" s="305">
        <v>431000</v>
      </c>
      <c r="C87" s="308" t="s">
        <v>824</v>
      </c>
      <c r="D87" s="309">
        <f>SUM(D88:D90)</f>
        <v>0</v>
      </c>
    </row>
    <row r="88" spans="1:4" ht="12.75">
      <c r="A88" s="310">
        <v>5243</v>
      </c>
      <c r="B88" s="311">
        <v>431100</v>
      </c>
      <c r="C88" s="312" t="s">
        <v>825</v>
      </c>
      <c r="D88" s="313"/>
    </row>
    <row r="89" spans="1:4" ht="12.75">
      <c r="A89" s="310">
        <v>5244</v>
      </c>
      <c r="B89" s="311">
        <v>431200</v>
      </c>
      <c r="C89" s="312" t="s">
        <v>622</v>
      </c>
      <c r="D89" s="313"/>
    </row>
    <row r="90" spans="1:4" ht="12.75">
      <c r="A90" s="310">
        <v>5245</v>
      </c>
      <c r="B90" s="311">
        <v>431300</v>
      </c>
      <c r="C90" s="312" t="s">
        <v>623</v>
      </c>
      <c r="D90" s="313"/>
    </row>
    <row r="91" spans="1:4" ht="12.75">
      <c r="A91" s="307">
        <v>5246</v>
      </c>
      <c r="B91" s="305">
        <v>432000</v>
      </c>
      <c r="C91" s="308" t="s">
        <v>826</v>
      </c>
      <c r="D91" s="309">
        <f>D92</f>
        <v>0</v>
      </c>
    </row>
    <row r="92" spans="1:4" ht="12.75">
      <c r="A92" s="310">
        <v>5247</v>
      </c>
      <c r="B92" s="311">
        <v>432100</v>
      </c>
      <c r="C92" s="312" t="s">
        <v>750</v>
      </c>
      <c r="D92" s="313"/>
    </row>
    <row r="93" spans="1:4" ht="12.75">
      <c r="A93" s="307">
        <v>5248</v>
      </c>
      <c r="B93" s="305">
        <v>433000</v>
      </c>
      <c r="C93" s="308" t="s">
        <v>827</v>
      </c>
      <c r="D93" s="309">
        <f>D94</f>
        <v>0</v>
      </c>
    </row>
    <row r="94" spans="1:4" ht="12.75">
      <c r="A94" s="310">
        <v>5249</v>
      </c>
      <c r="B94" s="311">
        <v>433100</v>
      </c>
      <c r="C94" s="312" t="s">
        <v>624</v>
      </c>
      <c r="D94" s="313"/>
    </row>
    <row r="95" spans="1:4" ht="12.75">
      <c r="A95" s="307">
        <v>5250</v>
      </c>
      <c r="B95" s="305">
        <v>434000</v>
      </c>
      <c r="C95" s="308" t="s">
        <v>828</v>
      </c>
      <c r="D95" s="309">
        <f>SUM(D96:D98)</f>
        <v>0</v>
      </c>
    </row>
    <row r="96" spans="1:4" ht="12.75">
      <c r="A96" s="310">
        <v>5251</v>
      </c>
      <c r="B96" s="311">
        <v>434100</v>
      </c>
      <c r="C96" s="312" t="s">
        <v>625</v>
      </c>
      <c r="D96" s="313"/>
    </row>
    <row r="97" spans="1:4" ht="12.75">
      <c r="A97" s="310">
        <v>5252</v>
      </c>
      <c r="B97" s="311">
        <v>434200</v>
      </c>
      <c r="C97" s="312" t="s">
        <v>626</v>
      </c>
      <c r="D97" s="313"/>
    </row>
    <row r="98" spans="1:4" ht="12.75">
      <c r="A98" s="310">
        <v>5253</v>
      </c>
      <c r="B98" s="311">
        <v>434300</v>
      </c>
      <c r="C98" s="312" t="s">
        <v>627</v>
      </c>
      <c r="D98" s="313"/>
    </row>
    <row r="99" spans="1:4" ht="12.75">
      <c r="A99" s="307">
        <v>5254</v>
      </c>
      <c r="B99" s="305">
        <v>435000</v>
      </c>
      <c r="C99" s="308" t="s">
        <v>829</v>
      </c>
      <c r="D99" s="309">
        <f>D100</f>
        <v>0</v>
      </c>
    </row>
    <row r="100" spans="1:4" ht="12.75">
      <c r="A100" s="310">
        <v>5255</v>
      </c>
      <c r="B100" s="311">
        <v>435100</v>
      </c>
      <c r="C100" s="312" t="s">
        <v>628</v>
      </c>
      <c r="D100" s="313"/>
    </row>
    <row r="101" spans="1:4" ht="24">
      <c r="A101" s="307">
        <v>5256</v>
      </c>
      <c r="B101" s="305">
        <v>440000</v>
      </c>
      <c r="C101" s="308" t="s">
        <v>830</v>
      </c>
      <c r="D101" s="309">
        <f>D102+D112+D119+D121</f>
        <v>0</v>
      </c>
    </row>
    <row r="102" spans="1:4" ht="12.75">
      <c r="A102" s="307">
        <v>5257</v>
      </c>
      <c r="B102" s="305">
        <v>441000</v>
      </c>
      <c r="C102" s="308" t="s">
        <v>831</v>
      </c>
      <c r="D102" s="309">
        <f>SUM(D103:D111)</f>
        <v>0</v>
      </c>
    </row>
    <row r="103" spans="1:4" ht="12.75">
      <c r="A103" s="310">
        <v>5258</v>
      </c>
      <c r="B103" s="311">
        <v>441100</v>
      </c>
      <c r="C103" s="312" t="s">
        <v>336</v>
      </c>
      <c r="D103" s="313"/>
    </row>
    <row r="104" spans="1:4" ht="12.75">
      <c r="A104" s="310">
        <v>5259</v>
      </c>
      <c r="B104" s="311">
        <v>441200</v>
      </c>
      <c r="C104" s="312" t="s">
        <v>337</v>
      </c>
      <c r="D104" s="313"/>
    </row>
    <row r="105" spans="1:4" ht="12.75">
      <c r="A105" s="310">
        <v>5260</v>
      </c>
      <c r="B105" s="311">
        <v>441300</v>
      </c>
      <c r="C105" s="312" t="s">
        <v>338</v>
      </c>
      <c r="D105" s="313"/>
    </row>
    <row r="106" spans="1:4" ht="12.75">
      <c r="A106" s="310">
        <v>5261</v>
      </c>
      <c r="B106" s="311">
        <v>441400</v>
      </c>
      <c r="C106" s="312" t="s">
        <v>339</v>
      </c>
      <c r="D106" s="313"/>
    </row>
    <row r="107" spans="1:4" ht="12.75">
      <c r="A107" s="310">
        <v>5262</v>
      </c>
      <c r="B107" s="311">
        <v>441500</v>
      </c>
      <c r="C107" s="312" t="s">
        <v>340</v>
      </c>
      <c r="D107" s="313"/>
    </row>
    <row r="108" spans="1:4" ht="12.75">
      <c r="A108" s="310">
        <v>5263</v>
      </c>
      <c r="B108" s="311">
        <v>441600</v>
      </c>
      <c r="C108" s="312" t="s">
        <v>438</v>
      </c>
      <c r="D108" s="313"/>
    </row>
    <row r="109" spans="1:4" ht="12.75">
      <c r="A109" s="310">
        <v>5264</v>
      </c>
      <c r="B109" s="311">
        <v>441700</v>
      </c>
      <c r="C109" s="312" t="s">
        <v>187</v>
      </c>
      <c r="D109" s="313"/>
    </row>
    <row r="110" spans="1:4" ht="12.75">
      <c r="A110" s="310">
        <v>5265</v>
      </c>
      <c r="B110" s="311">
        <v>441800</v>
      </c>
      <c r="C110" s="312" t="s">
        <v>188</v>
      </c>
      <c r="D110" s="313"/>
    </row>
    <row r="111" spans="1:4" ht="12.75">
      <c r="A111" s="310">
        <v>5266</v>
      </c>
      <c r="B111" s="311">
        <v>441900</v>
      </c>
      <c r="C111" s="312" t="s">
        <v>120</v>
      </c>
      <c r="D111" s="313"/>
    </row>
    <row r="112" spans="1:4" ht="12.75">
      <c r="A112" s="307">
        <v>5267</v>
      </c>
      <c r="B112" s="305">
        <v>442000</v>
      </c>
      <c r="C112" s="308" t="s">
        <v>832</v>
      </c>
      <c r="D112" s="309">
        <f>SUM(D113:D118)</f>
        <v>0</v>
      </c>
    </row>
    <row r="113" spans="1:4" ht="24">
      <c r="A113" s="310">
        <v>5268</v>
      </c>
      <c r="B113" s="311">
        <v>442100</v>
      </c>
      <c r="C113" s="312" t="s">
        <v>751</v>
      </c>
      <c r="D113" s="313"/>
    </row>
    <row r="114" spans="1:4" ht="12.75">
      <c r="A114" s="310">
        <v>5269</v>
      </c>
      <c r="B114" s="311">
        <v>442200</v>
      </c>
      <c r="C114" s="312" t="s">
        <v>189</v>
      </c>
      <c r="D114" s="313"/>
    </row>
    <row r="115" spans="1:4" ht="12.75">
      <c r="A115" s="310">
        <v>5270</v>
      </c>
      <c r="B115" s="311">
        <v>442300</v>
      </c>
      <c r="C115" s="312" t="s">
        <v>190</v>
      </c>
      <c r="D115" s="313"/>
    </row>
    <row r="116" spans="1:4" ht="12.75">
      <c r="A116" s="310">
        <v>5271</v>
      </c>
      <c r="B116" s="311">
        <v>442400</v>
      </c>
      <c r="C116" s="312" t="s">
        <v>191</v>
      </c>
      <c r="D116" s="313"/>
    </row>
    <row r="117" spans="1:4" ht="12.75">
      <c r="A117" s="310">
        <v>5272</v>
      </c>
      <c r="B117" s="311">
        <v>442500</v>
      </c>
      <c r="C117" s="312" t="s">
        <v>440</v>
      </c>
      <c r="D117" s="313"/>
    </row>
    <row r="118" spans="1:4" ht="12.75">
      <c r="A118" s="310">
        <v>5273</v>
      </c>
      <c r="B118" s="311">
        <v>442600</v>
      </c>
      <c r="C118" s="312" t="s">
        <v>441</v>
      </c>
      <c r="D118" s="313"/>
    </row>
    <row r="119" spans="1:4" ht="12.75">
      <c r="A119" s="307">
        <v>5274</v>
      </c>
      <c r="B119" s="305">
        <v>443000</v>
      </c>
      <c r="C119" s="308" t="s">
        <v>833</v>
      </c>
      <c r="D119" s="309">
        <f>D120</f>
        <v>0</v>
      </c>
    </row>
    <row r="120" spans="1:4" ht="12.75">
      <c r="A120" s="310">
        <v>5275</v>
      </c>
      <c r="B120" s="311">
        <v>443100</v>
      </c>
      <c r="C120" s="312" t="s">
        <v>630</v>
      </c>
      <c r="D120" s="313"/>
    </row>
    <row r="121" spans="1:4" ht="12.75">
      <c r="A121" s="307">
        <v>5276</v>
      </c>
      <c r="B121" s="305">
        <v>444000</v>
      </c>
      <c r="C121" s="308" t="s">
        <v>834</v>
      </c>
      <c r="D121" s="309">
        <f>SUM(D122:D124)</f>
        <v>0</v>
      </c>
    </row>
    <row r="122" spans="1:4" ht="12.75">
      <c r="A122" s="310">
        <v>5277</v>
      </c>
      <c r="B122" s="311">
        <v>444100</v>
      </c>
      <c r="C122" s="312" t="s">
        <v>648</v>
      </c>
      <c r="D122" s="313"/>
    </row>
    <row r="123" spans="1:4" ht="12.75">
      <c r="A123" s="310">
        <v>5278</v>
      </c>
      <c r="B123" s="311">
        <v>444200</v>
      </c>
      <c r="C123" s="312" t="s">
        <v>649</v>
      </c>
      <c r="D123" s="313"/>
    </row>
    <row r="124" spans="1:4" ht="12.75">
      <c r="A124" s="310">
        <v>5279</v>
      </c>
      <c r="B124" s="311">
        <v>444300</v>
      </c>
      <c r="C124" s="312" t="s">
        <v>752</v>
      </c>
      <c r="D124" s="313"/>
    </row>
    <row r="125" spans="1:4" ht="12.75">
      <c r="A125" s="307">
        <v>5280</v>
      </c>
      <c r="B125" s="305">
        <v>450000</v>
      </c>
      <c r="C125" s="308" t="s">
        <v>835</v>
      </c>
      <c r="D125" s="309">
        <f>D126+D129+D132+D135</f>
        <v>0</v>
      </c>
    </row>
    <row r="126" spans="1:4" ht="24">
      <c r="A126" s="307">
        <v>5281</v>
      </c>
      <c r="B126" s="305">
        <v>451000</v>
      </c>
      <c r="C126" s="308" t="s">
        <v>836</v>
      </c>
      <c r="D126" s="309">
        <f>D127+D128</f>
        <v>0</v>
      </c>
    </row>
    <row r="127" spans="1:4" ht="12.75">
      <c r="A127" s="310">
        <v>5282</v>
      </c>
      <c r="B127" s="311">
        <v>451100</v>
      </c>
      <c r="C127" s="312" t="s">
        <v>353</v>
      </c>
      <c r="D127" s="313"/>
    </row>
    <row r="128" spans="1:4" ht="24">
      <c r="A128" s="310">
        <v>5283</v>
      </c>
      <c r="B128" s="311">
        <v>451200</v>
      </c>
      <c r="C128" s="312" t="s">
        <v>354</v>
      </c>
      <c r="D128" s="313"/>
    </row>
    <row r="129" spans="1:4" ht="15" customHeight="1">
      <c r="A129" s="307">
        <v>5284</v>
      </c>
      <c r="B129" s="305">
        <v>452000</v>
      </c>
      <c r="C129" s="308" t="s">
        <v>837</v>
      </c>
      <c r="D129" s="309">
        <f>D130+D131</f>
        <v>0</v>
      </c>
    </row>
    <row r="130" spans="1:4" ht="12.75">
      <c r="A130" s="310">
        <v>5285</v>
      </c>
      <c r="B130" s="311">
        <v>452100</v>
      </c>
      <c r="C130" s="312" t="s">
        <v>355</v>
      </c>
      <c r="D130" s="313"/>
    </row>
    <row r="131" spans="1:4" ht="12.75">
      <c r="A131" s="310">
        <v>5286</v>
      </c>
      <c r="B131" s="311">
        <v>452200</v>
      </c>
      <c r="C131" s="312" t="s">
        <v>356</v>
      </c>
      <c r="D131" s="313"/>
    </row>
    <row r="132" spans="1:4" ht="12.75">
      <c r="A132" s="307">
        <v>5287</v>
      </c>
      <c r="B132" s="305">
        <v>453000</v>
      </c>
      <c r="C132" s="308" t="s">
        <v>838</v>
      </c>
      <c r="D132" s="309">
        <f>D133+D134</f>
        <v>0</v>
      </c>
    </row>
    <row r="133" spans="1:4" ht="12.75">
      <c r="A133" s="310">
        <v>5288</v>
      </c>
      <c r="B133" s="311">
        <v>453100</v>
      </c>
      <c r="C133" s="312" t="s">
        <v>357</v>
      </c>
      <c r="D133" s="313"/>
    </row>
    <row r="134" spans="1:4" ht="12.75">
      <c r="A134" s="310">
        <v>5289</v>
      </c>
      <c r="B134" s="311">
        <v>453200</v>
      </c>
      <c r="C134" s="312" t="s">
        <v>358</v>
      </c>
      <c r="D134" s="313"/>
    </row>
    <row r="135" spans="1:4" ht="12.75">
      <c r="A135" s="307">
        <v>5290</v>
      </c>
      <c r="B135" s="305">
        <v>454000</v>
      </c>
      <c r="C135" s="308" t="s">
        <v>839</v>
      </c>
      <c r="D135" s="309">
        <f>D136+D137</f>
        <v>0</v>
      </c>
    </row>
    <row r="136" spans="1:4" ht="12.75">
      <c r="A136" s="310">
        <v>5291</v>
      </c>
      <c r="B136" s="311">
        <v>454100</v>
      </c>
      <c r="C136" s="312" t="s">
        <v>359</v>
      </c>
      <c r="D136" s="313"/>
    </row>
    <row r="137" spans="1:4" ht="12.75">
      <c r="A137" s="310">
        <v>5292</v>
      </c>
      <c r="B137" s="311">
        <v>454200</v>
      </c>
      <c r="C137" s="312" t="s">
        <v>360</v>
      </c>
      <c r="D137" s="313"/>
    </row>
    <row r="138" spans="1:4" ht="12.75">
      <c r="A138" s="307">
        <v>5293</v>
      </c>
      <c r="B138" s="305">
        <v>460000</v>
      </c>
      <c r="C138" s="308" t="s">
        <v>840</v>
      </c>
      <c r="D138" s="309">
        <f>D139+D142+D145+D148+D151</f>
        <v>0</v>
      </c>
    </row>
    <row r="139" spans="1:4" ht="12.75">
      <c r="A139" s="307">
        <v>5294</v>
      </c>
      <c r="B139" s="305">
        <v>461000</v>
      </c>
      <c r="C139" s="308" t="s">
        <v>841</v>
      </c>
      <c r="D139" s="309">
        <f>D140+D141</f>
        <v>0</v>
      </c>
    </row>
    <row r="140" spans="1:4" ht="12.75">
      <c r="A140" s="310">
        <v>5295</v>
      </c>
      <c r="B140" s="311">
        <v>461100</v>
      </c>
      <c r="C140" s="312" t="s">
        <v>361</v>
      </c>
      <c r="D140" s="313"/>
    </row>
    <row r="141" spans="1:4" ht="12.75">
      <c r="A141" s="310">
        <v>5296</v>
      </c>
      <c r="B141" s="311">
        <v>461200</v>
      </c>
      <c r="C141" s="312" t="s">
        <v>362</v>
      </c>
      <c r="D141" s="313"/>
    </row>
    <row r="142" spans="1:4" ht="12.75">
      <c r="A142" s="307">
        <v>5297</v>
      </c>
      <c r="B142" s="305">
        <v>462000</v>
      </c>
      <c r="C142" s="308" t="s">
        <v>842</v>
      </c>
      <c r="D142" s="309">
        <f>D143+D144</f>
        <v>0</v>
      </c>
    </row>
    <row r="143" spans="1:4" ht="12.75">
      <c r="A143" s="310">
        <v>5298</v>
      </c>
      <c r="B143" s="311">
        <v>462100</v>
      </c>
      <c r="C143" s="312" t="s">
        <v>631</v>
      </c>
      <c r="D143" s="313"/>
    </row>
    <row r="144" spans="1:4" ht="12.75">
      <c r="A144" s="310">
        <v>5299</v>
      </c>
      <c r="B144" s="311">
        <v>462200</v>
      </c>
      <c r="C144" s="312" t="s">
        <v>473</v>
      </c>
      <c r="D144" s="313"/>
    </row>
    <row r="145" spans="1:4" ht="12.75">
      <c r="A145" s="307">
        <v>5300</v>
      </c>
      <c r="B145" s="305">
        <v>463000</v>
      </c>
      <c r="C145" s="308" t="s">
        <v>843</v>
      </c>
      <c r="D145" s="309">
        <f>D146+D147</f>
        <v>0</v>
      </c>
    </row>
    <row r="146" spans="1:4" ht="12.75">
      <c r="A146" s="310">
        <v>5301</v>
      </c>
      <c r="B146" s="311">
        <v>463100</v>
      </c>
      <c r="C146" s="312" t="s">
        <v>325</v>
      </c>
      <c r="D146" s="313"/>
    </row>
    <row r="147" spans="1:4" ht="12.75">
      <c r="A147" s="310">
        <v>5302</v>
      </c>
      <c r="B147" s="311">
        <v>463200</v>
      </c>
      <c r="C147" s="312" t="s">
        <v>439</v>
      </c>
      <c r="D147" s="313"/>
    </row>
    <row r="148" spans="1:4" ht="24">
      <c r="A148" s="307">
        <v>5303</v>
      </c>
      <c r="B148" s="305">
        <v>464000</v>
      </c>
      <c r="C148" s="308" t="s">
        <v>844</v>
      </c>
      <c r="D148" s="309">
        <f>D149+D150</f>
        <v>0</v>
      </c>
    </row>
    <row r="149" spans="1:4" ht="12.75">
      <c r="A149" s="310">
        <v>5304</v>
      </c>
      <c r="B149" s="311">
        <v>464100</v>
      </c>
      <c r="C149" s="312" t="s">
        <v>57</v>
      </c>
      <c r="D149" s="313"/>
    </row>
    <row r="150" spans="1:4" ht="12.75">
      <c r="A150" s="310">
        <v>5305</v>
      </c>
      <c r="B150" s="311">
        <v>464200</v>
      </c>
      <c r="C150" s="312" t="s">
        <v>58</v>
      </c>
      <c r="D150" s="313"/>
    </row>
    <row r="151" spans="1:4" ht="12.75">
      <c r="A151" s="307">
        <v>5306</v>
      </c>
      <c r="B151" s="305">
        <v>465000</v>
      </c>
      <c r="C151" s="308" t="s">
        <v>845</v>
      </c>
      <c r="D151" s="309">
        <f>D152+D153</f>
        <v>0</v>
      </c>
    </row>
    <row r="152" spans="1:4" ht="12.75">
      <c r="A152" s="310">
        <v>5307</v>
      </c>
      <c r="B152" s="311">
        <v>465100</v>
      </c>
      <c r="C152" s="312" t="s">
        <v>59</v>
      </c>
      <c r="D152" s="313"/>
    </row>
    <row r="153" spans="1:4" ht="12.75">
      <c r="A153" s="310">
        <v>5308</v>
      </c>
      <c r="B153" s="311">
        <v>465200</v>
      </c>
      <c r="C153" s="312" t="s">
        <v>60</v>
      </c>
      <c r="D153" s="313"/>
    </row>
    <row r="154" spans="1:4" ht="12.75">
      <c r="A154" s="307">
        <v>5309</v>
      </c>
      <c r="B154" s="305">
        <v>470000</v>
      </c>
      <c r="C154" s="308" t="s">
        <v>846</v>
      </c>
      <c r="D154" s="309">
        <f>D155+D159</f>
        <v>0</v>
      </c>
    </row>
    <row r="155" spans="1:4" ht="24">
      <c r="A155" s="307">
        <v>5310</v>
      </c>
      <c r="B155" s="305">
        <v>471000</v>
      </c>
      <c r="C155" s="308" t="s">
        <v>847</v>
      </c>
      <c r="D155" s="309">
        <f>SUM(D156:D158)</f>
        <v>0</v>
      </c>
    </row>
    <row r="156" spans="1:4" ht="12.75">
      <c r="A156" s="310">
        <v>5311</v>
      </c>
      <c r="B156" s="311">
        <v>471100</v>
      </c>
      <c r="C156" s="312" t="s">
        <v>200</v>
      </c>
      <c r="D156" s="313"/>
    </row>
    <row r="157" spans="1:4" ht="24">
      <c r="A157" s="310">
        <v>5312</v>
      </c>
      <c r="B157" s="311">
        <v>471200</v>
      </c>
      <c r="C157" s="312" t="s">
        <v>93</v>
      </c>
      <c r="D157" s="313"/>
    </row>
    <row r="158" spans="1:4" ht="24">
      <c r="A158" s="310">
        <v>5313</v>
      </c>
      <c r="B158" s="311">
        <v>471900</v>
      </c>
      <c r="C158" s="312" t="s">
        <v>94</v>
      </c>
      <c r="D158" s="313"/>
    </row>
    <row r="159" spans="1:4" ht="12.75">
      <c r="A159" s="307">
        <v>5314</v>
      </c>
      <c r="B159" s="305">
        <v>472000</v>
      </c>
      <c r="C159" s="308" t="s">
        <v>848</v>
      </c>
      <c r="D159" s="309">
        <f>SUM(D160:D168)</f>
        <v>0</v>
      </c>
    </row>
    <row r="160" spans="1:4" ht="12.75">
      <c r="A160" s="310">
        <v>5315</v>
      </c>
      <c r="B160" s="311">
        <v>472100</v>
      </c>
      <c r="C160" s="312" t="s">
        <v>95</v>
      </c>
      <c r="D160" s="313"/>
    </row>
    <row r="161" spans="1:4" ht="12.75">
      <c r="A161" s="310">
        <v>5316</v>
      </c>
      <c r="B161" s="311">
        <v>472200</v>
      </c>
      <c r="C161" s="312" t="s">
        <v>849</v>
      </c>
      <c r="D161" s="313"/>
    </row>
    <row r="162" spans="1:4" ht="12.75">
      <c r="A162" s="310">
        <v>5317</v>
      </c>
      <c r="B162" s="311">
        <v>472300</v>
      </c>
      <c r="C162" s="312" t="s">
        <v>850</v>
      </c>
      <c r="D162" s="313"/>
    </row>
    <row r="163" spans="1:4" ht="12.75">
      <c r="A163" s="310">
        <v>5318</v>
      </c>
      <c r="B163" s="311">
        <v>472400</v>
      </c>
      <c r="C163" s="312" t="s">
        <v>851</v>
      </c>
      <c r="D163" s="313"/>
    </row>
    <row r="164" spans="1:4" ht="12.75">
      <c r="A164" s="310">
        <v>5319</v>
      </c>
      <c r="B164" s="311">
        <v>472500</v>
      </c>
      <c r="C164" s="312" t="s">
        <v>40</v>
      </c>
      <c r="D164" s="313"/>
    </row>
    <row r="165" spans="1:4" ht="12.75">
      <c r="A165" s="310">
        <v>5320</v>
      </c>
      <c r="B165" s="311">
        <v>472600</v>
      </c>
      <c r="C165" s="312" t="s">
        <v>41</v>
      </c>
      <c r="D165" s="313"/>
    </row>
    <row r="166" spans="1:4" ht="12.75">
      <c r="A166" s="310">
        <v>5321</v>
      </c>
      <c r="B166" s="311">
        <v>472700</v>
      </c>
      <c r="C166" s="312" t="s">
        <v>852</v>
      </c>
      <c r="D166" s="313"/>
    </row>
    <row r="167" spans="1:4" ht="12.75">
      <c r="A167" s="310">
        <v>5322</v>
      </c>
      <c r="B167" s="311">
        <v>472800</v>
      </c>
      <c r="C167" s="312" t="s">
        <v>853</v>
      </c>
      <c r="D167" s="313"/>
    </row>
    <row r="168" spans="1:4" ht="12.75">
      <c r="A168" s="310">
        <v>5323</v>
      </c>
      <c r="B168" s="311">
        <v>472900</v>
      </c>
      <c r="C168" s="312" t="s">
        <v>658</v>
      </c>
      <c r="D168" s="313"/>
    </row>
    <row r="169" spans="1:4" ht="12.75">
      <c r="A169" s="307">
        <v>5324</v>
      </c>
      <c r="B169" s="305">
        <v>480000</v>
      </c>
      <c r="C169" s="308" t="s">
        <v>854</v>
      </c>
      <c r="D169" s="309">
        <f>D170+D173+D177+D179+D182+D184</f>
        <v>0</v>
      </c>
    </row>
    <row r="170" spans="1:4" ht="12.75">
      <c r="A170" s="307">
        <v>5325</v>
      </c>
      <c r="B170" s="305">
        <v>481000</v>
      </c>
      <c r="C170" s="308" t="s">
        <v>855</v>
      </c>
      <c r="D170" s="309">
        <f>D171+D172</f>
        <v>0</v>
      </c>
    </row>
    <row r="171" spans="1:4" ht="12.75">
      <c r="A171" s="310">
        <v>5326</v>
      </c>
      <c r="B171" s="311">
        <v>481100</v>
      </c>
      <c r="C171" s="312" t="s">
        <v>363</v>
      </c>
      <c r="D171" s="313"/>
    </row>
    <row r="172" spans="1:4" ht="12.75">
      <c r="A172" s="310">
        <v>5327</v>
      </c>
      <c r="B172" s="311">
        <v>481900</v>
      </c>
      <c r="C172" s="312" t="s">
        <v>364</v>
      </c>
      <c r="D172" s="313"/>
    </row>
    <row r="173" spans="1:4" ht="12.75">
      <c r="A173" s="307">
        <v>5328</v>
      </c>
      <c r="B173" s="305">
        <v>482000</v>
      </c>
      <c r="C173" s="308" t="s">
        <v>856</v>
      </c>
      <c r="D173" s="309">
        <f>SUM(D174:D176)</f>
        <v>0</v>
      </c>
    </row>
    <row r="174" spans="1:4" ht="12.75">
      <c r="A174" s="310">
        <v>5329</v>
      </c>
      <c r="B174" s="311">
        <v>482100</v>
      </c>
      <c r="C174" s="312" t="s">
        <v>186</v>
      </c>
      <c r="D174" s="313"/>
    </row>
    <row r="175" spans="1:4" ht="12.75">
      <c r="A175" s="310">
        <v>5330</v>
      </c>
      <c r="B175" s="311">
        <v>482200</v>
      </c>
      <c r="C175" s="312" t="s">
        <v>61</v>
      </c>
      <c r="D175" s="313"/>
    </row>
    <row r="176" spans="1:4" ht="12.75">
      <c r="A176" s="310">
        <v>5331</v>
      </c>
      <c r="B176" s="311">
        <v>482300</v>
      </c>
      <c r="C176" s="312" t="s">
        <v>753</v>
      </c>
      <c r="D176" s="313"/>
    </row>
    <row r="177" spans="1:4" ht="12.75">
      <c r="A177" s="307">
        <v>5332</v>
      </c>
      <c r="B177" s="305">
        <v>483000</v>
      </c>
      <c r="C177" s="308" t="s">
        <v>857</v>
      </c>
      <c r="D177" s="309">
        <f>D178</f>
        <v>0</v>
      </c>
    </row>
    <row r="178" spans="1:4" ht="12.75">
      <c r="A178" s="310">
        <v>5333</v>
      </c>
      <c r="B178" s="311">
        <v>483100</v>
      </c>
      <c r="C178" s="312" t="s">
        <v>0</v>
      </c>
      <c r="D178" s="313"/>
    </row>
    <row r="179" spans="1:4" ht="25.5" customHeight="1">
      <c r="A179" s="307">
        <v>5334</v>
      </c>
      <c r="B179" s="305">
        <v>484000</v>
      </c>
      <c r="C179" s="308" t="s">
        <v>858</v>
      </c>
      <c r="D179" s="309">
        <f>D180+D181</f>
        <v>0</v>
      </c>
    </row>
    <row r="180" spans="1:4" ht="12.75">
      <c r="A180" s="310">
        <v>5335</v>
      </c>
      <c r="B180" s="311">
        <v>484100</v>
      </c>
      <c r="C180" s="312" t="s">
        <v>581</v>
      </c>
      <c r="D180" s="313"/>
    </row>
    <row r="181" spans="1:4" ht="12.75">
      <c r="A181" s="310">
        <v>5336</v>
      </c>
      <c r="B181" s="311">
        <v>484200</v>
      </c>
      <c r="C181" s="312" t="s">
        <v>455</v>
      </c>
      <c r="D181" s="313"/>
    </row>
    <row r="182" spans="1:4" ht="24">
      <c r="A182" s="307">
        <v>5337</v>
      </c>
      <c r="B182" s="305">
        <v>485000</v>
      </c>
      <c r="C182" s="308" t="s">
        <v>859</v>
      </c>
      <c r="D182" s="309">
        <f>D183</f>
        <v>0</v>
      </c>
    </row>
    <row r="183" spans="1:4" ht="12.75">
      <c r="A183" s="310">
        <v>5338</v>
      </c>
      <c r="B183" s="311">
        <v>485100</v>
      </c>
      <c r="C183" s="312" t="s">
        <v>860</v>
      </c>
      <c r="D183" s="313"/>
    </row>
    <row r="184" spans="1:4" ht="24">
      <c r="A184" s="307">
        <v>5339</v>
      </c>
      <c r="B184" s="305">
        <v>489000</v>
      </c>
      <c r="C184" s="308" t="s">
        <v>861</v>
      </c>
      <c r="D184" s="309">
        <f>D185</f>
        <v>0</v>
      </c>
    </row>
    <row r="185" spans="1:4" ht="24">
      <c r="A185" s="310">
        <v>5340</v>
      </c>
      <c r="B185" s="311">
        <v>489100</v>
      </c>
      <c r="C185" s="312" t="s">
        <v>582</v>
      </c>
      <c r="D185" s="313"/>
    </row>
    <row r="186" spans="1:4" ht="12.75">
      <c r="A186" s="307">
        <v>5341</v>
      </c>
      <c r="B186" s="305">
        <v>500000</v>
      </c>
      <c r="C186" s="308" t="s">
        <v>862</v>
      </c>
      <c r="D186" s="309">
        <f>D187+D209+D218+D221+D229</f>
        <v>0</v>
      </c>
    </row>
    <row r="187" spans="1:4" ht="12.75">
      <c r="A187" s="307">
        <v>5342</v>
      </c>
      <c r="B187" s="305">
        <v>510000</v>
      </c>
      <c r="C187" s="308" t="s">
        <v>863</v>
      </c>
      <c r="D187" s="309">
        <f>D188+D193+D203+D205+D207</f>
        <v>0</v>
      </c>
    </row>
    <row r="188" spans="1:4" ht="12.75">
      <c r="A188" s="307">
        <v>5343</v>
      </c>
      <c r="B188" s="305">
        <v>511000</v>
      </c>
      <c r="C188" s="308" t="s">
        <v>864</v>
      </c>
      <c r="D188" s="309">
        <f>SUM(D189:D192)</f>
        <v>0</v>
      </c>
    </row>
    <row r="189" spans="1:4" ht="12.75">
      <c r="A189" s="310">
        <v>5344</v>
      </c>
      <c r="B189" s="311">
        <v>511100</v>
      </c>
      <c r="C189" s="312" t="s">
        <v>571</v>
      </c>
      <c r="D189" s="313"/>
    </row>
    <row r="190" spans="1:4" ht="12.75">
      <c r="A190" s="310">
        <v>5345</v>
      </c>
      <c r="B190" s="311">
        <v>511200</v>
      </c>
      <c r="C190" s="312" t="s">
        <v>572</v>
      </c>
      <c r="D190" s="313"/>
    </row>
    <row r="191" spans="1:4" ht="12.75">
      <c r="A191" s="310">
        <v>5346</v>
      </c>
      <c r="B191" s="311">
        <v>511300</v>
      </c>
      <c r="C191" s="312" t="s">
        <v>573</v>
      </c>
      <c r="D191" s="313"/>
    </row>
    <row r="192" spans="1:4" ht="12.75">
      <c r="A192" s="310">
        <v>5347</v>
      </c>
      <c r="B192" s="311">
        <v>511400</v>
      </c>
      <c r="C192" s="312" t="s">
        <v>574</v>
      </c>
      <c r="D192" s="313"/>
    </row>
    <row r="193" spans="1:4" ht="12.75">
      <c r="A193" s="307">
        <v>5348</v>
      </c>
      <c r="B193" s="305">
        <v>512000</v>
      </c>
      <c r="C193" s="308" t="s">
        <v>865</v>
      </c>
      <c r="D193" s="309">
        <f>SUM(D194:D202)</f>
        <v>0</v>
      </c>
    </row>
    <row r="194" spans="1:4" ht="12.75">
      <c r="A194" s="310">
        <v>5349</v>
      </c>
      <c r="B194" s="311">
        <v>512100</v>
      </c>
      <c r="C194" s="312" t="s">
        <v>575</v>
      </c>
      <c r="D194" s="313"/>
    </row>
    <row r="195" spans="1:4" ht="12.75">
      <c r="A195" s="310">
        <v>5350</v>
      </c>
      <c r="B195" s="311">
        <v>512200</v>
      </c>
      <c r="C195" s="312" t="s">
        <v>183</v>
      </c>
      <c r="D195" s="313"/>
    </row>
    <row r="196" spans="1:4" ht="12.75">
      <c r="A196" s="310">
        <v>5351</v>
      </c>
      <c r="B196" s="311">
        <v>512300</v>
      </c>
      <c r="C196" s="312" t="s">
        <v>184</v>
      </c>
      <c r="D196" s="313"/>
    </row>
    <row r="197" spans="1:4" ht="12.75">
      <c r="A197" s="310">
        <v>5352</v>
      </c>
      <c r="B197" s="311">
        <v>512400</v>
      </c>
      <c r="C197" s="312" t="s">
        <v>346</v>
      </c>
      <c r="D197" s="313"/>
    </row>
    <row r="198" spans="1:4" ht="12.75">
      <c r="A198" s="310">
        <v>5353</v>
      </c>
      <c r="B198" s="311">
        <v>512500</v>
      </c>
      <c r="C198" s="312" t="s">
        <v>185</v>
      </c>
      <c r="D198" s="313"/>
    </row>
    <row r="199" spans="1:4" ht="12.75">
      <c r="A199" s="310">
        <v>5354</v>
      </c>
      <c r="B199" s="311">
        <v>512600</v>
      </c>
      <c r="C199" s="312" t="s">
        <v>754</v>
      </c>
      <c r="D199" s="313"/>
    </row>
    <row r="200" spans="1:4" ht="12.75">
      <c r="A200" s="310">
        <v>5355</v>
      </c>
      <c r="B200" s="311">
        <v>512700</v>
      </c>
      <c r="C200" s="312" t="s">
        <v>103</v>
      </c>
      <c r="D200" s="313"/>
    </row>
    <row r="201" spans="1:4" ht="12.75">
      <c r="A201" s="310">
        <v>5356</v>
      </c>
      <c r="B201" s="311">
        <v>512800</v>
      </c>
      <c r="C201" s="312" t="s">
        <v>104</v>
      </c>
      <c r="D201" s="313"/>
    </row>
    <row r="202" spans="1:4" ht="12.75">
      <c r="A202" s="310">
        <v>5357</v>
      </c>
      <c r="B202" s="311">
        <v>512900</v>
      </c>
      <c r="C202" s="312" t="s">
        <v>576</v>
      </c>
      <c r="D202" s="313"/>
    </row>
    <row r="203" spans="1:4" ht="12.75">
      <c r="A203" s="307">
        <v>5358</v>
      </c>
      <c r="B203" s="305">
        <v>513000</v>
      </c>
      <c r="C203" s="308" t="s">
        <v>866</v>
      </c>
      <c r="D203" s="309">
        <f>D204</f>
        <v>0</v>
      </c>
    </row>
    <row r="204" spans="1:4" ht="12.75">
      <c r="A204" s="310">
        <v>5359</v>
      </c>
      <c r="B204" s="311">
        <v>513100</v>
      </c>
      <c r="C204" s="312" t="s">
        <v>583</v>
      </c>
      <c r="D204" s="313"/>
    </row>
    <row r="205" spans="1:4" ht="12.75">
      <c r="A205" s="307">
        <v>5360</v>
      </c>
      <c r="B205" s="305">
        <v>514000</v>
      </c>
      <c r="C205" s="308" t="s">
        <v>867</v>
      </c>
      <c r="D205" s="309">
        <f>D206</f>
        <v>0</v>
      </c>
    </row>
    <row r="206" spans="1:4" ht="12.75">
      <c r="A206" s="310">
        <v>5361</v>
      </c>
      <c r="B206" s="311">
        <v>514100</v>
      </c>
      <c r="C206" s="312" t="s">
        <v>577</v>
      </c>
      <c r="D206" s="313"/>
    </row>
    <row r="207" spans="1:4" ht="12.75">
      <c r="A207" s="307">
        <v>5362</v>
      </c>
      <c r="B207" s="305">
        <v>515000</v>
      </c>
      <c r="C207" s="308" t="s">
        <v>868</v>
      </c>
      <c r="D207" s="309">
        <f>D208</f>
        <v>0</v>
      </c>
    </row>
    <row r="208" spans="1:4" ht="12.75">
      <c r="A208" s="310">
        <v>5363</v>
      </c>
      <c r="B208" s="311">
        <v>515100</v>
      </c>
      <c r="C208" s="312" t="s">
        <v>462</v>
      </c>
      <c r="D208" s="313"/>
    </row>
    <row r="209" spans="1:4" ht="12.75">
      <c r="A209" s="307">
        <v>5364</v>
      </c>
      <c r="B209" s="305">
        <v>520000</v>
      </c>
      <c r="C209" s="308" t="s">
        <v>869</v>
      </c>
      <c r="D209" s="309">
        <f>D210+D212+D216</f>
        <v>0</v>
      </c>
    </row>
    <row r="210" spans="1:4" ht="12.75">
      <c r="A210" s="307">
        <v>5365</v>
      </c>
      <c r="B210" s="305">
        <v>521000</v>
      </c>
      <c r="C210" s="308" t="s">
        <v>870</v>
      </c>
      <c r="D210" s="309">
        <f>D211</f>
        <v>0</v>
      </c>
    </row>
    <row r="211" spans="1:4" ht="12.75">
      <c r="A211" s="310">
        <v>5366</v>
      </c>
      <c r="B211" s="311">
        <v>521100</v>
      </c>
      <c r="C211" s="312" t="s">
        <v>334</v>
      </c>
      <c r="D211" s="313"/>
    </row>
    <row r="212" spans="1:4" ht="12.75">
      <c r="A212" s="307">
        <v>5367</v>
      </c>
      <c r="B212" s="305">
        <v>522000</v>
      </c>
      <c r="C212" s="308" t="s">
        <v>871</v>
      </c>
      <c r="D212" s="309">
        <f>SUM(D213:D215)</f>
        <v>0</v>
      </c>
    </row>
    <row r="213" spans="1:4" ht="12.75">
      <c r="A213" s="310">
        <v>5368</v>
      </c>
      <c r="B213" s="311">
        <v>522100</v>
      </c>
      <c r="C213" s="312" t="s">
        <v>536</v>
      </c>
      <c r="D213" s="313"/>
    </row>
    <row r="214" spans="1:4" ht="12.75">
      <c r="A214" s="310">
        <v>5369</v>
      </c>
      <c r="B214" s="311">
        <v>522200</v>
      </c>
      <c r="C214" s="312" t="s">
        <v>328</v>
      </c>
      <c r="D214" s="313"/>
    </row>
    <row r="215" spans="1:4" ht="12.75">
      <c r="A215" s="310">
        <v>5370</v>
      </c>
      <c r="B215" s="311">
        <v>522300</v>
      </c>
      <c r="C215" s="312" t="s">
        <v>329</v>
      </c>
      <c r="D215" s="313"/>
    </row>
    <row r="216" spans="1:4" ht="12.75">
      <c r="A216" s="307">
        <v>5371</v>
      </c>
      <c r="B216" s="305">
        <v>523000</v>
      </c>
      <c r="C216" s="308" t="s">
        <v>872</v>
      </c>
      <c r="D216" s="309">
        <f>D217</f>
        <v>0</v>
      </c>
    </row>
    <row r="217" spans="1:4" ht="12.75">
      <c r="A217" s="310">
        <v>5372</v>
      </c>
      <c r="B217" s="311">
        <v>523100</v>
      </c>
      <c r="C217" s="312" t="s">
        <v>330</v>
      </c>
      <c r="D217" s="313"/>
    </row>
    <row r="218" spans="1:4" ht="12.75">
      <c r="A218" s="307">
        <v>5373</v>
      </c>
      <c r="B218" s="305">
        <v>530000</v>
      </c>
      <c r="C218" s="308" t="s">
        <v>873</v>
      </c>
      <c r="D218" s="309">
        <f>D219</f>
        <v>0</v>
      </c>
    </row>
    <row r="219" spans="1:4" ht="12.75">
      <c r="A219" s="307">
        <v>5374</v>
      </c>
      <c r="B219" s="305">
        <v>531000</v>
      </c>
      <c r="C219" s="308" t="s">
        <v>874</v>
      </c>
      <c r="D219" s="309">
        <f>D220</f>
        <v>0</v>
      </c>
    </row>
    <row r="220" spans="1:4" ht="12.75">
      <c r="A220" s="310">
        <v>5375</v>
      </c>
      <c r="B220" s="311">
        <v>531100</v>
      </c>
      <c r="C220" s="312" t="s">
        <v>437</v>
      </c>
      <c r="D220" s="313"/>
    </row>
    <row r="221" spans="1:4" ht="12.75">
      <c r="A221" s="307">
        <v>5376</v>
      </c>
      <c r="B221" s="305">
        <v>540000</v>
      </c>
      <c r="C221" s="308" t="s">
        <v>875</v>
      </c>
      <c r="D221" s="309">
        <f>D222+D224+D226</f>
        <v>0</v>
      </c>
    </row>
    <row r="222" spans="1:4" ht="12.75">
      <c r="A222" s="307">
        <v>5377</v>
      </c>
      <c r="B222" s="305">
        <v>541000</v>
      </c>
      <c r="C222" s="308" t="s">
        <v>876</v>
      </c>
      <c r="D222" s="309">
        <f>D223</f>
        <v>0</v>
      </c>
    </row>
    <row r="223" spans="1:4" ht="12.75">
      <c r="A223" s="310">
        <v>5378</v>
      </c>
      <c r="B223" s="311">
        <v>541100</v>
      </c>
      <c r="C223" s="312" t="s">
        <v>368</v>
      </c>
      <c r="D223" s="313"/>
    </row>
    <row r="224" spans="1:4" ht="12.75">
      <c r="A224" s="307">
        <v>5379</v>
      </c>
      <c r="B224" s="305">
        <v>542000</v>
      </c>
      <c r="C224" s="308" t="s">
        <v>877</v>
      </c>
      <c r="D224" s="309">
        <f>D225</f>
        <v>0</v>
      </c>
    </row>
    <row r="225" spans="1:4" ht="12.75">
      <c r="A225" s="310">
        <v>5380</v>
      </c>
      <c r="B225" s="311">
        <v>542100</v>
      </c>
      <c r="C225" s="312" t="s">
        <v>331</v>
      </c>
      <c r="D225" s="313"/>
    </row>
    <row r="226" spans="1:4" ht="12.75">
      <c r="A226" s="307">
        <v>5381</v>
      </c>
      <c r="B226" s="305">
        <v>543000</v>
      </c>
      <c r="C226" s="308" t="s">
        <v>878</v>
      </c>
      <c r="D226" s="309">
        <f>D227+D228</f>
        <v>0</v>
      </c>
    </row>
    <row r="227" spans="1:4" ht="12.75">
      <c r="A227" s="310">
        <v>5382</v>
      </c>
      <c r="B227" s="311">
        <v>543100</v>
      </c>
      <c r="C227" s="312" t="s">
        <v>332</v>
      </c>
      <c r="D227" s="313"/>
    </row>
    <row r="228" spans="1:4" ht="12.75">
      <c r="A228" s="310">
        <v>5383</v>
      </c>
      <c r="B228" s="311">
        <v>543200</v>
      </c>
      <c r="C228" s="312" t="s">
        <v>333</v>
      </c>
      <c r="D228" s="313"/>
    </row>
    <row r="229" spans="1:4" ht="24">
      <c r="A229" s="307">
        <v>5384</v>
      </c>
      <c r="B229" s="305">
        <v>550000</v>
      </c>
      <c r="C229" s="308" t="s">
        <v>879</v>
      </c>
      <c r="D229" s="309">
        <f>D230</f>
        <v>0</v>
      </c>
    </row>
    <row r="230" spans="1:4" ht="24">
      <c r="A230" s="307">
        <v>5385</v>
      </c>
      <c r="B230" s="305">
        <v>551000</v>
      </c>
      <c r="C230" s="308" t="s">
        <v>880</v>
      </c>
      <c r="D230" s="309">
        <f>D231</f>
        <v>0</v>
      </c>
    </row>
    <row r="231" spans="1:4" ht="24">
      <c r="A231" s="310">
        <v>5386</v>
      </c>
      <c r="B231" s="311">
        <v>551100</v>
      </c>
      <c r="C231" s="312" t="s">
        <v>643</v>
      </c>
      <c r="D231" s="313"/>
    </row>
    <row r="232" spans="1:4" ht="24">
      <c r="A232" s="307">
        <v>5387</v>
      </c>
      <c r="B232" s="305">
        <v>600000</v>
      </c>
      <c r="C232" s="308" t="s">
        <v>881</v>
      </c>
      <c r="D232" s="309">
        <f>D233+D258</f>
        <v>0</v>
      </c>
    </row>
    <row r="233" spans="1:4" ht="12.75">
      <c r="A233" s="307">
        <v>5388</v>
      </c>
      <c r="B233" s="305">
        <v>610000</v>
      </c>
      <c r="C233" s="308" t="s">
        <v>882</v>
      </c>
      <c r="D233" s="309">
        <f>D234+D244+D252+D254+D256</f>
        <v>0</v>
      </c>
    </row>
    <row r="234" spans="1:4" ht="12.75">
      <c r="A234" s="307">
        <v>5389</v>
      </c>
      <c r="B234" s="305">
        <v>611000</v>
      </c>
      <c r="C234" s="308" t="s">
        <v>883</v>
      </c>
      <c r="D234" s="309">
        <f>SUM(D235:D243)</f>
        <v>0</v>
      </c>
    </row>
    <row r="235" spans="1:4" ht="12.75">
      <c r="A235" s="310">
        <v>5390</v>
      </c>
      <c r="B235" s="311">
        <v>611100</v>
      </c>
      <c r="C235" s="312" t="s">
        <v>344</v>
      </c>
      <c r="D235" s="313"/>
    </row>
    <row r="236" spans="1:4" ht="12.75">
      <c r="A236" s="310">
        <v>5391</v>
      </c>
      <c r="B236" s="311">
        <v>611200</v>
      </c>
      <c r="C236" s="312" t="s">
        <v>345</v>
      </c>
      <c r="D236" s="313"/>
    </row>
    <row r="237" spans="1:4" ht="12.75">
      <c r="A237" s="310">
        <v>5392</v>
      </c>
      <c r="B237" s="311">
        <v>611300</v>
      </c>
      <c r="C237" s="312" t="s">
        <v>490</v>
      </c>
      <c r="D237" s="313"/>
    </row>
    <row r="238" spans="1:4" ht="12.75">
      <c r="A238" s="310">
        <v>5393</v>
      </c>
      <c r="B238" s="311">
        <v>611400</v>
      </c>
      <c r="C238" s="312" t="s">
        <v>491</v>
      </c>
      <c r="D238" s="313"/>
    </row>
    <row r="239" spans="1:4" ht="12.75">
      <c r="A239" s="310">
        <v>5394</v>
      </c>
      <c r="B239" s="311">
        <v>611500</v>
      </c>
      <c r="C239" s="312" t="s">
        <v>492</v>
      </c>
      <c r="D239" s="313"/>
    </row>
    <row r="240" spans="1:4" ht="12.75">
      <c r="A240" s="310">
        <v>5395</v>
      </c>
      <c r="B240" s="311">
        <v>611600</v>
      </c>
      <c r="C240" s="312" t="s">
        <v>493</v>
      </c>
      <c r="D240" s="313"/>
    </row>
    <row r="241" spans="1:4" ht="12.75">
      <c r="A241" s="310">
        <v>5396</v>
      </c>
      <c r="B241" s="311">
        <v>611700</v>
      </c>
      <c r="C241" s="312" t="s">
        <v>884</v>
      </c>
      <c r="D241" s="313"/>
    </row>
    <row r="242" spans="1:4" ht="12.75">
      <c r="A242" s="310">
        <v>5397</v>
      </c>
      <c r="B242" s="311">
        <v>611800</v>
      </c>
      <c r="C242" s="312" t="s">
        <v>494</v>
      </c>
      <c r="D242" s="313"/>
    </row>
    <row r="243" spans="1:4" ht="12.75">
      <c r="A243" s="310">
        <v>5398</v>
      </c>
      <c r="B243" s="311">
        <v>611900</v>
      </c>
      <c r="C243" s="312" t="s">
        <v>193</v>
      </c>
      <c r="D243" s="313"/>
    </row>
    <row r="244" spans="1:4" ht="12.75">
      <c r="A244" s="307">
        <v>5399</v>
      </c>
      <c r="B244" s="305">
        <v>612000</v>
      </c>
      <c r="C244" s="308" t="s">
        <v>885</v>
      </c>
      <c r="D244" s="309">
        <f>SUM(D245:D251)</f>
        <v>0</v>
      </c>
    </row>
    <row r="245" spans="1:4" ht="24">
      <c r="A245" s="310">
        <v>5400</v>
      </c>
      <c r="B245" s="311">
        <v>612100</v>
      </c>
      <c r="C245" s="312" t="s">
        <v>755</v>
      </c>
      <c r="D245" s="313"/>
    </row>
    <row r="246" spans="1:4" ht="12.75">
      <c r="A246" s="310">
        <v>5401</v>
      </c>
      <c r="B246" s="311">
        <v>612200</v>
      </c>
      <c r="C246" s="312" t="s">
        <v>495</v>
      </c>
      <c r="D246" s="313"/>
    </row>
    <row r="247" spans="1:4" ht="12.75">
      <c r="A247" s="310">
        <v>5402</v>
      </c>
      <c r="B247" s="311">
        <v>612300</v>
      </c>
      <c r="C247" s="312" t="s">
        <v>105</v>
      </c>
      <c r="D247" s="313"/>
    </row>
    <row r="248" spans="1:4" ht="12.75">
      <c r="A248" s="310">
        <v>5403</v>
      </c>
      <c r="B248" s="311">
        <v>612400</v>
      </c>
      <c r="C248" s="312" t="s">
        <v>886</v>
      </c>
      <c r="D248" s="313"/>
    </row>
    <row r="249" spans="1:4" ht="12.75">
      <c r="A249" s="310">
        <v>5404</v>
      </c>
      <c r="B249" s="311">
        <v>612500</v>
      </c>
      <c r="C249" s="312" t="s">
        <v>887</v>
      </c>
      <c r="D249" s="313"/>
    </row>
    <row r="250" spans="1:4" ht="12.75">
      <c r="A250" s="310">
        <v>5405</v>
      </c>
      <c r="B250" s="311">
        <v>612600</v>
      </c>
      <c r="C250" s="312" t="s">
        <v>106</v>
      </c>
      <c r="D250" s="313"/>
    </row>
    <row r="251" spans="1:4" ht="12.75">
      <c r="A251" s="310">
        <v>5406</v>
      </c>
      <c r="B251" s="311">
        <v>612900</v>
      </c>
      <c r="C251" s="312" t="s">
        <v>665</v>
      </c>
      <c r="D251" s="313"/>
    </row>
    <row r="252" spans="1:4" ht="12.75">
      <c r="A252" s="307">
        <v>5407</v>
      </c>
      <c r="B252" s="305">
        <v>613000</v>
      </c>
      <c r="C252" s="308" t="s">
        <v>888</v>
      </c>
      <c r="D252" s="309">
        <f>D253</f>
        <v>0</v>
      </c>
    </row>
    <row r="253" spans="1:4" ht="12.75">
      <c r="A253" s="310">
        <v>5408</v>
      </c>
      <c r="B253" s="311">
        <v>613100</v>
      </c>
      <c r="C253" s="312" t="s">
        <v>107</v>
      </c>
      <c r="D253" s="313"/>
    </row>
    <row r="254" spans="1:4" ht="12.75">
      <c r="A254" s="307">
        <v>5409</v>
      </c>
      <c r="B254" s="305">
        <v>614000</v>
      </c>
      <c r="C254" s="308" t="s">
        <v>889</v>
      </c>
      <c r="D254" s="309">
        <f>D255</f>
        <v>0</v>
      </c>
    </row>
    <row r="255" spans="1:4" ht="12.75">
      <c r="A255" s="310">
        <v>5410</v>
      </c>
      <c r="B255" s="311">
        <v>614100</v>
      </c>
      <c r="C255" s="312" t="s">
        <v>149</v>
      </c>
      <c r="D255" s="313"/>
    </row>
    <row r="256" spans="1:4" ht="12.75">
      <c r="A256" s="307">
        <v>5411</v>
      </c>
      <c r="B256" s="305">
        <v>615000</v>
      </c>
      <c r="C256" s="308" t="s">
        <v>890</v>
      </c>
      <c r="D256" s="309">
        <f>D257</f>
        <v>0</v>
      </c>
    </row>
    <row r="257" spans="1:4" ht="12.75">
      <c r="A257" s="310">
        <v>5412</v>
      </c>
      <c r="B257" s="311">
        <v>615100</v>
      </c>
      <c r="C257" s="312" t="s">
        <v>756</v>
      </c>
      <c r="D257" s="313"/>
    </row>
    <row r="258" spans="1:4" ht="12.75">
      <c r="A258" s="307">
        <v>5413</v>
      </c>
      <c r="B258" s="305">
        <v>620000</v>
      </c>
      <c r="C258" s="308" t="s">
        <v>891</v>
      </c>
      <c r="D258" s="309">
        <f>D259+D269+D278</f>
        <v>0</v>
      </c>
    </row>
    <row r="259" spans="1:4" ht="12.75">
      <c r="A259" s="307">
        <v>5414</v>
      </c>
      <c r="B259" s="305">
        <v>621000</v>
      </c>
      <c r="C259" s="308" t="s">
        <v>892</v>
      </c>
      <c r="D259" s="309">
        <f>SUM(D260:D268)</f>
        <v>0</v>
      </c>
    </row>
    <row r="260" spans="1:4" ht="12.75">
      <c r="A260" s="310">
        <v>5415</v>
      </c>
      <c r="B260" s="311">
        <v>621100</v>
      </c>
      <c r="C260" s="312" t="s">
        <v>108</v>
      </c>
      <c r="D260" s="313"/>
    </row>
    <row r="261" spans="1:4" ht="12.75">
      <c r="A261" s="310">
        <v>5416</v>
      </c>
      <c r="B261" s="311">
        <v>621200</v>
      </c>
      <c r="C261" s="312" t="s">
        <v>335</v>
      </c>
      <c r="D261" s="313"/>
    </row>
    <row r="262" spans="1:4" ht="12.75">
      <c r="A262" s="310">
        <v>5417</v>
      </c>
      <c r="B262" s="311">
        <v>621300</v>
      </c>
      <c r="C262" s="312" t="s">
        <v>487</v>
      </c>
      <c r="D262" s="313"/>
    </row>
    <row r="263" spans="1:4" ht="12.75">
      <c r="A263" s="310">
        <v>5418</v>
      </c>
      <c r="B263" s="311">
        <v>621400</v>
      </c>
      <c r="C263" s="312" t="s">
        <v>150</v>
      </c>
      <c r="D263" s="313"/>
    </row>
    <row r="264" spans="1:4" ht="12.75">
      <c r="A264" s="310">
        <v>5419</v>
      </c>
      <c r="B264" s="311">
        <v>621500</v>
      </c>
      <c r="C264" s="312" t="s">
        <v>109</v>
      </c>
      <c r="D264" s="313"/>
    </row>
    <row r="265" spans="1:4" ht="12.75">
      <c r="A265" s="310">
        <v>5420</v>
      </c>
      <c r="B265" s="311">
        <v>621600</v>
      </c>
      <c r="C265" s="312" t="s">
        <v>488</v>
      </c>
      <c r="D265" s="313"/>
    </row>
    <row r="266" spans="1:4" ht="12.75">
      <c r="A266" s="310">
        <v>5421</v>
      </c>
      <c r="B266" s="311">
        <v>621700</v>
      </c>
      <c r="C266" s="312" t="s">
        <v>348</v>
      </c>
      <c r="D266" s="313"/>
    </row>
    <row r="267" spans="1:4" ht="12.75">
      <c r="A267" s="310">
        <v>5422</v>
      </c>
      <c r="B267" s="311">
        <v>621800</v>
      </c>
      <c r="C267" s="312" t="s">
        <v>489</v>
      </c>
      <c r="D267" s="313"/>
    </row>
    <row r="268" spans="1:4" ht="12.75">
      <c r="A268" s="310">
        <v>5423</v>
      </c>
      <c r="B268" s="311">
        <v>621900</v>
      </c>
      <c r="C268" s="312" t="s">
        <v>349</v>
      </c>
      <c r="D268" s="313"/>
    </row>
    <row r="269" spans="1:4" ht="12.75">
      <c r="A269" s="307">
        <v>5424</v>
      </c>
      <c r="B269" s="305">
        <v>622000</v>
      </c>
      <c r="C269" s="308" t="s">
        <v>893</v>
      </c>
      <c r="D269" s="309">
        <f>SUM(D270:D277)</f>
        <v>0</v>
      </c>
    </row>
    <row r="270" spans="1:4" ht="12.75">
      <c r="A270" s="310">
        <v>5425</v>
      </c>
      <c r="B270" s="311">
        <v>622100</v>
      </c>
      <c r="C270" s="312" t="s">
        <v>350</v>
      </c>
      <c r="D270" s="313"/>
    </row>
    <row r="271" spans="1:4" ht="12.75">
      <c r="A271" s="310">
        <v>5426</v>
      </c>
      <c r="B271" s="311">
        <v>622200</v>
      </c>
      <c r="C271" s="312" t="s">
        <v>644</v>
      </c>
      <c r="D271" s="313"/>
    </row>
    <row r="272" spans="1:4" ht="12.75">
      <c r="A272" s="310">
        <v>5427</v>
      </c>
      <c r="B272" s="311">
        <v>622300</v>
      </c>
      <c r="C272" s="312" t="s">
        <v>645</v>
      </c>
      <c r="D272" s="313"/>
    </row>
    <row r="273" spans="1:4" ht="12.75">
      <c r="A273" s="310">
        <v>5428</v>
      </c>
      <c r="B273" s="311">
        <v>622400</v>
      </c>
      <c r="C273" s="312" t="s">
        <v>646</v>
      </c>
      <c r="D273" s="313"/>
    </row>
    <row r="274" spans="1:4" ht="12.75">
      <c r="A274" s="310">
        <v>5429</v>
      </c>
      <c r="B274" s="311">
        <v>622500</v>
      </c>
      <c r="C274" s="312" t="s">
        <v>647</v>
      </c>
      <c r="D274" s="313"/>
    </row>
    <row r="275" spans="1:4" ht="12.75">
      <c r="A275" s="310">
        <v>5430</v>
      </c>
      <c r="B275" s="311">
        <v>622600</v>
      </c>
      <c r="C275" s="312" t="s">
        <v>352</v>
      </c>
      <c r="D275" s="313"/>
    </row>
    <row r="276" spans="1:4" ht="12.75">
      <c r="A276" s="310">
        <v>5431</v>
      </c>
      <c r="B276" s="311">
        <v>622700</v>
      </c>
      <c r="C276" s="312" t="s">
        <v>351</v>
      </c>
      <c r="D276" s="313"/>
    </row>
    <row r="277" spans="1:4" ht="12.75">
      <c r="A277" s="310">
        <v>5432</v>
      </c>
      <c r="B277" s="311">
        <v>622800</v>
      </c>
      <c r="C277" s="312" t="s">
        <v>151</v>
      </c>
      <c r="D277" s="313"/>
    </row>
    <row r="278" spans="1:4" ht="27.75" customHeight="1">
      <c r="A278" s="307">
        <v>5433</v>
      </c>
      <c r="B278" s="305">
        <v>623000</v>
      </c>
      <c r="C278" s="308" t="s">
        <v>894</v>
      </c>
      <c r="D278" s="309">
        <f>D279</f>
        <v>0</v>
      </c>
    </row>
    <row r="279" spans="1:4" ht="24">
      <c r="A279" s="310">
        <v>5434</v>
      </c>
      <c r="B279" s="311">
        <v>623100</v>
      </c>
      <c r="C279" s="312" t="s">
        <v>895</v>
      </c>
      <c r="D279" s="313"/>
    </row>
    <row r="280" spans="1:4" ht="13.5" thickBot="1">
      <c r="A280" s="314">
        <v>5435</v>
      </c>
      <c r="B280" s="315"/>
      <c r="C280" s="316" t="s">
        <v>896</v>
      </c>
      <c r="D280" s="317">
        <f>D17+D232</f>
        <v>0</v>
      </c>
    </row>
    <row r="282" ht="55.5" customHeight="1"/>
    <row r="283" spans="1:5" ht="12.75">
      <c r="A283" s="277" t="s">
        <v>1019</v>
      </c>
      <c r="B283" s="277"/>
      <c r="C283" s="165"/>
      <c r="D283" s="278" t="s">
        <v>1022</v>
      </c>
      <c r="E283" s="165"/>
    </row>
    <row r="284" spans="1:5" ht="18" customHeight="1">
      <c r="A284" s="165" t="s">
        <v>312</v>
      </c>
      <c r="C284" s="165"/>
      <c r="D284" s="278" t="s">
        <v>1020</v>
      </c>
      <c r="E284" s="166"/>
    </row>
  </sheetData>
  <sheetProtection password="CB01" sheet="1" objects="1" scenarios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&#10;Ponovite unos." sqref="D17:D280">
      <formula1>0</formula1>
      <formula2>999999999</formula2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Slavka</dc:creator>
  <cp:keywords/>
  <dc:description/>
  <cp:lastModifiedBy>Slavka</cp:lastModifiedBy>
  <cp:lastPrinted>2019-10-02T08:54:51Z</cp:lastPrinted>
  <dcterms:created xsi:type="dcterms:W3CDTF">2002-07-23T06:43:57Z</dcterms:created>
  <dcterms:modified xsi:type="dcterms:W3CDTF">2020-04-10T09:07:46Z</dcterms:modified>
  <cp:category/>
  <cp:version/>
  <cp:contentType/>
  <cp:contentStatus/>
</cp:coreProperties>
</file>